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sephyi/Downloads/WashU STL Documents/HW_1/"/>
    </mc:Choice>
  </mc:AlternateContent>
  <xr:revisionPtr revIDLastSave="0" documentId="13_ncr:1_{3A3408D2-938C-BE4E-A860-D5161F1DED32}" xr6:coauthVersionLast="36" xr6:coauthVersionMax="36" xr10:uidLastSave="{00000000-0000-0000-0000-000000000000}"/>
  <bookViews>
    <workbookView xWindow="0" yWindow="460" windowWidth="33600" windowHeight="19000" activeTab="4" xr2:uid="{00000000-000D-0000-FFFF-FFFF00000000}"/>
  </bookViews>
  <sheets>
    <sheet name="Kickstart Chart" sheetId="1" r:id="rId1"/>
    <sheet name=" Pivot Table - Category" sheetId="2" r:id="rId2"/>
    <sheet name="Pivot Table - Sub-Category" sheetId="3" r:id="rId3"/>
    <sheet name="Pivot Table - Dates" sheetId="4" r:id="rId4"/>
    <sheet name="Bonus Question" sheetId="6" r:id="rId5"/>
  </sheets>
  <definedNames>
    <definedName name="_xlnm._FilterDatabase" localSheetId="0" hidden="1">'Kickstart Chart'!$A$1:$R$4115</definedName>
  </definedNames>
  <calcPr calcId="18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D3" i="6"/>
  <c r="C4" i="6"/>
  <c r="B4" i="6"/>
  <c r="C3" i="6"/>
  <c r="B3" i="6"/>
  <c r="E10" i="6" l="1"/>
  <c r="F10" i="6" s="1"/>
  <c r="E9" i="6"/>
  <c r="H9" i="6" s="1"/>
  <c r="E12" i="6"/>
  <c r="F12" i="6" s="1"/>
  <c r="E8" i="6"/>
  <c r="G8" i="6" s="1"/>
  <c r="E11" i="6"/>
  <c r="H11" i="6" s="1"/>
  <c r="E7" i="6"/>
  <c r="F7" i="6" s="1"/>
  <c r="E13" i="6"/>
  <c r="H13" i="6" s="1"/>
  <c r="E6" i="6"/>
  <c r="G6" i="6" s="1"/>
  <c r="E5" i="6"/>
  <c r="F5" i="6" s="1"/>
  <c r="E4" i="6"/>
  <c r="H4" i="6" s="1"/>
  <c r="E3" i="6"/>
  <c r="G9" i="6"/>
  <c r="G12" i="6"/>
  <c r="H2" i="6"/>
  <c r="G2" i="6"/>
  <c r="F2" i="6"/>
  <c r="D2" i="6"/>
  <c r="C2" i="6"/>
  <c r="B2" i="6"/>
  <c r="G13" i="6" l="1"/>
  <c r="F13" i="6"/>
  <c r="H12" i="6"/>
  <c r="G11" i="6"/>
  <c r="F11" i="6"/>
  <c r="F9" i="6"/>
  <c r="H8" i="6"/>
  <c r="F8" i="6"/>
  <c r="H7" i="6"/>
  <c r="H6" i="6"/>
  <c r="G10" i="6"/>
  <c r="H10" i="6"/>
  <c r="G7" i="6"/>
  <c r="G5" i="6"/>
  <c r="F6" i="6"/>
  <c r="H5" i="6"/>
  <c r="G4" i="6"/>
  <c r="F4" i="6"/>
  <c r="E2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3" i="6" l="1"/>
  <c r="F3" i="6"/>
  <c r="G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<sst xmlns="http://schemas.openxmlformats.org/spreadsheetml/2006/main" count="24821" uniqueCount="8401">
  <si>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</si>
  <si>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</si>
  <si>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</si>
  <si>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</si>
  <si>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</si>
  <si>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</si>
  <si>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</si>
  <si>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</si>
  <si>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</si>
  <si>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</si>
  <si>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</si>
  <si>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</si>
  <si>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</si>
  <si>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</si>
  <si>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</si>
  <si>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</si>
  <si>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</si>
  <si>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</si>
  <si>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</si>
  <si>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</si>
  <si>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</si>
  <si>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</si>
  <si>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</si>
  <si>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</si>
  <si>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</si>
  <si>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</si>
  <si>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</si>
  <si>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</si>
  <si>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</si>
  <si>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</si>
  <si>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</si>
  <si>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</si>
  <si>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</si>
  <si>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</si>
  <si>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</si>
  <si>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</si>
  <si>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</si>
  <si>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</si>
  <si>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</si>
  <si>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</si>
  <si>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</si>
  <si>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</si>
  <si>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</si>
  <si>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</si>
  <si>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</si>
  <si>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</si>
  <si>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</si>
  <si>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</si>
  <si>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</si>
  <si>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</si>
  <si>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</si>
  <si>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</si>
  <si>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</si>
  <si>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</si>
  <si>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</si>
  <si>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</si>
  <si>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</si>
  <si>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</si>
  <si>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</si>
  <si>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</si>
  <si>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</si>
  <si>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</si>
  <si>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</si>
  <si>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</si>
  <si>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</si>
  <si>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</si>
  <si>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</si>
  <si>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</si>
  <si>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</si>
  <si>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</si>
  <si>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</si>
  <si>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</si>
  <si>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</si>
  <si>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</si>
  <si>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</si>
  <si>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</si>
  <si>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</si>
  <si>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</si>
  <si>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</si>
  <si>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</si>
  <si>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</si>
  <si>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</si>
  <si>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</si>
  <si>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</si>
  <si>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</si>
  <si>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</si>
  <si>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</si>
  <si>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</si>
  <si>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</si>
  <si>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</si>
  <si>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</si>
  <si>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</si>
  <si>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</si>
  <si>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</si>
  <si>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</si>
  <si>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</si>
  <si>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</si>
  <si>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</si>
  <si>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</si>
  <si>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</si>
  <si>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</si>
  <si>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</si>
  <si>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</si>
  <si>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</si>
  <si>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</si>
  <si>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</si>
  <si>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</si>
  <si>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</si>
  <si>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</si>
  <si>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</si>
  <si>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</si>
  <si>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</si>
  <si>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</si>
  <si>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</si>
  <si>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</si>
  <si>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</si>
  <si>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</si>
  <si>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</si>
  <si>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</si>
  <si>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</si>
  <si>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</si>
  <si>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</si>
  <si>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</si>
  <si>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</si>
  <si>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</si>
  <si>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</si>
  <si>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</si>
  <si>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</si>
  <si>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</si>
  <si>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</si>
  <si>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</si>
  <si>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</si>
  <si>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</si>
  <si>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</si>
  <si>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</si>
  <si>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</si>
  <si>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</si>
  <si>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</si>
  <si>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</si>
  <si>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</si>
  <si>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</si>
  <si>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</si>
  <si>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</si>
  <si>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</si>
  <si>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</si>
  <si>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</si>
  <si>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</si>
  <si>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</si>
  <si>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</si>
  <si>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</si>
  <si>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</si>
  <si>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</si>
  <si>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</si>
  <si>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</si>
  <si>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</si>
  <si>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</si>
  <si>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</si>
  <si>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</si>
  <si>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</si>
  <si>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</si>
  <si>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</si>
  <si>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</si>
  <si>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</si>
  <si>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</si>
  <si>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</si>
  <si>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</si>
  <si>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</si>
  <si>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</si>
  <si>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</si>
  <si>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</si>
  <si>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</si>
  <si>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</si>
  <si>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</si>
  <si>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</si>
  <si>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</si>
  <si>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</si>
  <si>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</si>
  <si>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</si>
  <si>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</si>
  <si>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</si>
  <si>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</si>
  <si>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</si>
  <si>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</si>
  <si>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</si>
  <si>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</si>
  <si>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</si>
  <si>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</si>
  <si>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</si>
  <si>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</si>
  <si>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</si>
  <si>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</si>
  <si>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</si>
  <si>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</si>
  <si>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</si>
  <si>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</si>
  <si>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</si>
  <si>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</si>
  <si>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</si>
  <si>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</si>
  <si>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</si>
  <si>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</si>
  <si>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</si>
  <si>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</si>
  <si>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</si>
  <si>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</si>
  <si>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</si>
  <si>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</si>
  <si>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</si>
  <si>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</si>
  <si>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</si>
  <si>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</si>
  <si>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</si>
  <si>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</si>
  <si>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</si>
  <si>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</si>
  <si>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</si>
  <si>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</si>
  <si>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</si>
  <si>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</si>
  <si>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</si>
  <si>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</si>
  <si>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</si>
  <si>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</si>
  <si>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</si>
  <si>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</si>
  <si>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</si>
  <si>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</si>
  <si>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</si>
  <si>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</si>
  <si>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</si>
  <si>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</si>
  <si>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</si>
  <si>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</si>
  <si>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</si>
  <si>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</si>
  <si>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</si>
  <si>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</si>
  <si>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</si>
  <si>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</si>
  <si>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</si>
  <si>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</si>
  <si>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</si>
  <si>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</si>
  <si>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</si>
  <si>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</si>
  <si>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</si>
  <si>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</si>
  <si>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</si>
  <si>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</si>
  <si>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</si>
  <si>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</si>
  <si>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</si>
  <si>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</si>
  <si>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</si>
  <si>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</si>
  <si>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</si>
  <si>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</si>
  <si>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</si>
  <si>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</si>
  <si>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</si>
  <si>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</si>
  <si>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</si>
  <si>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</si>
  <si>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</si>
  <si>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</si>
  <si>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</si>
  <si>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</si>
  <si>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</si>
  <si>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</si>
  <si>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</si>
  <si>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</si>
  <si>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</si>
  <si>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</si>
  <si>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</si>
  <si>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</si>
  <si>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</si>
  <si>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</si>
  <si>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</si>
  <si>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</si>
  <si>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</si>
  <si>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</si>
  <si>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</si>
  <si>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</si>
  <si>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</si>
  <si>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</si>
  <si>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</si>
  <si>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</si>
  <si>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</si>
  <si>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</si>
  <si>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</si>
  <si>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</si>
  <si>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</si>
  <si>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</si>
  <si>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</si>
  <si>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</si>
  <si>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</si>
  <si>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</si>
  <si>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</si>
  <si>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</si>
  <si>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</si>
  <si>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</si>
  <si>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</si>
  <si>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</si>
  <si>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</si>
  <si>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</si>
  <si>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</si>
  <si>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</si>
  <si>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</si>
  <si>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</si>
  <si>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</si>
  <si>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</si>
  <si>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</si>
  <si>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</si>
  <si>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</si>
  <si>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</si>
  <si>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</si>
  <si>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</si>
  <si>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</si>
  <si>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</si>
  <si>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</si>
  <si>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</si>
  <si>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</si>
  <si>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</si>
  <si>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</si>
  <si>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</si>
  <si>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</si>
  <si>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</si>
  <si>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</si>
  <si>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</si>
  <si>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</si>
  <si>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</si>
  <si>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</si>
  <si>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</si>
  <si>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</si>
  <si>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</si>
  <si>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</si>
  <si>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</si>
  <si>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</si>
  <si>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</si>
  <si>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</si>
  <si>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</si>
  <si>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</si>
  <si>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</si>
  <si>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</si>
  <si>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</si>
  <si>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</si>
  <si>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</si>
  <si>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</si>
  <si>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</si>
  <si>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</si>
  <si>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</si>
  <si>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</si>
  <si>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</si>
  <si>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</si>
  <si>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</si>
  <si>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</si>
  <si>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</si>
  <si>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</si>
  <si>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</si>
  <si>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</si>
  <si>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</si>
  <si>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</si>
  <si>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</si>
  <si>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</si>
  <si>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</si>
  <si>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</si>
  <si>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</si>
  <si>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</si>
  <si>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</si>
  <si>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</si>
  <si>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</si>
  <si>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</si>
  <si>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</si>
  <si>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</si>
  <si>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</si>
  <si>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</si>
  <si>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</si>
  <si>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</si>
  <si>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</si>
  <si>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</si>
  <si>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</si>
  <si>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</si>
  <si>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</si>
  <si>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</si>
  <si>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</si>
  <si>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</si>
  <si>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</si>
  <si>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</si>
  <si>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</si>
  <si>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</si>
  <si>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</si>
  <si>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</si>
  <si>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</si>
  <si>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</si>
  <si>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</si>
  <si>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</si>
  <si>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</si>
  <si>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</si>
  <si>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</si>
  <si>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</si>
  <si>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</si>
  <si>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</si>
  <si>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</si>
  <si>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</si>
  <si>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</si>
  <si>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</si>
  <si>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</si>
  <si>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</si>
  <si>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</si>
  <si>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</si>
  <si>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</si>
  <si>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</si>
  <si>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</si>
  <si>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</si>
  <si>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</si>
  <si>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</si>
  <si>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</si>
  <si>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</si>
  <si>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</si>
  <si>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</si>
  <si>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</si>
  <si>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</si>
  <si>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</si>
  <si>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</si>
  <si>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</si>
  <si>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</si>
  <si>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</si>
  <si>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</si>
  <si>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</si>
  <si>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</si>
  <si>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</si>
  <si>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</si>
  <si>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</si>
  <si>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</si>
  <si>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</si>
  <si>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</si>
  <si>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</si>
  <si>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</si>
  <si>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</si>
  <si>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</si>
  <si>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</si>
  <si>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</si>
  <si>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</si>
  <si>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</si>
  <si>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</si>
  <si>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</si>
  <si>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</si>
  <si>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</si>
  <si>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</si>
  <si>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</si>
  <si>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</si>
  <si>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</si>
  <si>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</si>
  <si>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</si>
  <si>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</si>
  <si>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</si>
  <si>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</si>
  <si>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</si>
  <si>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</si>
  <si>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</si>
  <si>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</si>
  <si>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</si>
  <si>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</si>
  <si>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</si>
  <si>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</si>
  <si>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</si>
  <si>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</si>
  <si>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</si>
  <si>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</si>
  <si>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</si>
  <si>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</si>
  <si>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</si>
  <si>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</si>
  <si>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</si>
  <si>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</si>
  <si>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</si>
  <si>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</si>
  <si>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</si>
  <si>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</si>
  <si>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</si>
  <si>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</si>
  <si>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</si>
  <si>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</si>
  <si>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</si>
  <si>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</si>
  <si>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</si>
  <si>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</si>
  <si>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</si>
  <si>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</si>
  <si>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</si>
  <si>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</si>
  <si>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</si>
  <si>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</si>
  <si>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</si>
  <si>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</si>
  <si>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</si>
  <si>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</si>
  <si>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</si>
  <si>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</si>
  <si>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</si>
  <si>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</si>
  <si>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</si>
  <si>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</si>
  <si>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</si>
  <si>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</si>
  <si>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</si>
  <si>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</si>
  <si>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</si>
  <si>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</si>
  <si>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</si>
  <si>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</si>
  <si>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</si>
  <si>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</si>
  <si>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</si>
  <si>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</si>
  <si>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</si>
  <si>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</si>
  <si>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</si>
  <si>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</si>
  <si>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</si>
  <si>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</si>
  <si>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</si>
  <si>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</si>
  <si>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</si>
  <si>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</si>
  <si>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</si>
  <si>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</si>
  <si>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</si>
  <si>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</si>
  <si>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</si>
  <si>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</si>
  <si>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</si>
  <si>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</si>
  <si>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</si>
  <si>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</si>
  <si>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</si>
  <si>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</si>
  <si>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</si>
  <si>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</si>
  <si>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</si>
  <si>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</si>
  <si>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</si>
  <si>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</si>
  <si>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</si>
  <si>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</si>
  <si>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</si>
  <si>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</si>
  <si>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</si>
  <si>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</si>
  <si>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</si>
  <si>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</si>
  <si>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</si>
  <si>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</si>
  <si>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</si>
  <si>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</si>
  <si>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</si>
  <si>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</si>
  <si>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</si>
  <si>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</si>
  <si>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</si>
  <si>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</si>
  <si>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</si>
  <si>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</si>
  <si>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</si>
  <si>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</si>
  <si>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</si>
  <si>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</si>
  <si>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</si>
  <si>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</si>
  <si>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</si>
  <si>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</si>
  <si>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</si>
  <si>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</si>
  <si>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</si>
  <si>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</si>
  <si>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</si>
  <si>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</si>
  <si>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</si>
  <si>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</si>
  <si>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</si>
  <si>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</si>
  <si>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</si>
  <si>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</si>
  <si>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</si>
  <si>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</si>
  <si>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</si>
  <si>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</si>
  <si>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</si>
  <si>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</si>
  <si>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</si>
  <si>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</si>
  <si>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</si>
  <si>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</si>
  <si>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</si>
  <si>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</si>
  <si>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</si>
  <si>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</si>
  <si>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</si>
  <si>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</si>
  <si>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</si>
  <si>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</si>
  <si>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</si>
  <si>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</si>
  <si>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</si>
  <si>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</si>
  <si>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</si>
  <si>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</si>
  <si>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</si>
  <si>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</si>
  <si>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</si>
  <si>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</si>
  <si>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</si>
  <si>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</si>
  <si>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</si>
  <si>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</si>
  <si>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</si>
  <si>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</si>
  <si>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</si>
  <si>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</si>
  <si>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</si>
  <si>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</si>
  <si>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</si>
  <si>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</si>
  <si>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</si>
  <si>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</si>
  <si>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</si>
  <si>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</si>
  <si>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</si>
  <si>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</si>
  <si>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</si>
  <si>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</si>
  <si>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</si>
  <si>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</si>
  <si>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</si>
  <si>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</si>
  <si>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</si>
  <si>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</si>
  <si>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</si>
  <si>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</si>
  <si>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</si>
  <si>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</si>
  <si>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</si>
  <si>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</si>
  <si>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</si>
  <si>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</si>
  <si>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</si>
  <si>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</si>
  <si>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</si>
  <si>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</si>
  <si>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</si>
  <si>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</si>
  <si>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</si>
  <si>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</si>
  <si>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</si>
  <si>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</si>
  <si>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</si>
  <si>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</si>
  <si>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</si>
  <si>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</si>
  <si>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</si>
  <si>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</si>
  <si>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</si>
  <si>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</si>
  <si>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</si>
  <si>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</si>
  <si>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</si>
  <si>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</si>
  <si>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</si>
  <si>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</si>
  <si>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</si>
  <si>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</si>
  <si>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</si>
  <si>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</si>
  <si>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</si>
  <si>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</si>
  <si>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</si>
  <si>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</si>
  <si>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</si>
  <si>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</si>
  <si>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</si>
  <si>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</si>
  <si>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</si>
  <si>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</si>
  <si>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</si>
  <si>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</si>
  <si>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</si>
  <si>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</si>
  <si>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</si>
  <si>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</si>
  <si>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</si>
  <si>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</si>
  <si>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</si>
  <si>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</si>
  <si>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</si>
  <si>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</si>
  <si>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</si>
  <si>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</si>
  <si>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</si>
  <si>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</si>
  <si>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</si>
  <si>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</si>
  <si>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</si>
  <si>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</si>
  <si>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</si>
  <si>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</si>
  <si>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</si>
  <si>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</si>
  <si>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</si>
  <si>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</si>
  <si>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</si>
  <si>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</si>
  <si>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</si>
  <si>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</si>
  <si>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</si>
  <si>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</si>
  <si>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</si>
  <si>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</si>
  <si>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</si>
  <si>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</si>
  <si>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</si>
  <si>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</si>
  <si>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</si>
  <si>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</si>
  <si>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</si>
  <si>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</si>
  <si>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</si>
  <si>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</si>
  <si>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</si>
  <si>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</si>
  <si>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</si>
  <si>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</si>
  <si>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</si>
  <si>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</si>
  <si>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</si>
  <si>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</si>
  <si>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</si>
  <si>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</si>
  <si>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</si>
  <si>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</si>
  <si>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</si>
  <si>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</si>
  <si>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</si>
  <si>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</si>
  <si>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</si>
  <si>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</si>
  <si>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</si>
  <si>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</si>
  <si>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</si>
  <si>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</si>
  <si>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</si>
  <si>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</si>
  <si>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</si>
  <si>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</si>
  <si>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</si>
  <si>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</si>
  <si>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</si>
  <si>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</si>
  <si>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</si>
  <si>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</si>
  <si>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</si>
  <si>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</si>
  <si>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</si>
  <si>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</si>
  <si>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</si>
  <si>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</si>
  <si>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</si>
  <si>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</si>
  <si>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</si>
  <si>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</si>
  <si>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</si>
  <si>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</si>
  <si>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</si>
  <si>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</si>
  <si>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</si>
  <si>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</si>
  <si>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</si>
  <si>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</si>
  <si>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</si>
  <si>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</si>
  <si>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</si>
  <si>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</si>
  <si>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</si>
  <si>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</si>
  <si>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</si>
  <si>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</si>
  <si>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</si>
  <si>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</si>
  <si>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</si>
  <si>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</si>
  <si>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</si>
  <si>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</si>
  <si>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</si>
  <si>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</si>
  <si>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</si>
  <si>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</si>
  <si>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</si>
  <si>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</si>
  <si>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</si>
  <si>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</si>
  <si>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</si>
  <si>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</si>
  <si>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</si>
  <si>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</si>
  <si>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</si>
  <si>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</si>
  <si>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</si>
  <si>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</si>
  <si>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</si>
  <si>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</si>
  <si>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</si>
  <si>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</si>
  <si>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</si>
  <si>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</si>
  <si>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</si>
  <si>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</si>
  <si>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</si>
  <si>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</si>
  <si>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</si>
  <si>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</si>
  <si>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</si>
  <si>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</si>
  <si>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</si>
  <si>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</si>
  <si>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</si>
  <si>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</si>
  <si>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</si>
  <si>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</si>
  <si>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</si>
  <si>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</si>
  <si>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</si>
  <si>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</si>
  <si>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</si>
  <si>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</si>
  <si>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</si>
  <si>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</si>
  <si>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</si>
  <si>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</si>
  <si>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</si>
  <si>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</si>
  <si>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</si>
  <si>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</si>
  <si>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</si>
  <si>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</si>
  <si>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</si>
  <si>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</si>
  <si>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</si>
  <si>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</si>
  <si>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</si>
  <si>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</si>
  <si>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</si>
  <si>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</si>
  <si>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</si>
  <si>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</si>
  <si>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</si>
  <si>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</si>
  <si>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</si>
  <si>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</si>
  <si>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</si>
  <si>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</si>
  <si>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</si>
  <si>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</si>
  <si>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</si>
  <si>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</si>
  <si>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</si>
  <si>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</si>
  <si>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</si>
  <si>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</si>
  <si>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</si>
  <si>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</si>
  <si>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</si>
  <si>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</si>
  <si>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</si>
  <si>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</si>
  <si>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</si>
  <si>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</si>
  <si>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</si>
  <si>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</si>
  <si>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</si>
  <si>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</si>
  <si>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</si>
  <si>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</si>
  <si>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</si>
  <si>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</si>
  <si>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</si>
  <si>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</si>
  <si>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</si>
  <si>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</si>
  <si>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</si>
  <si>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</si>
  <si>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</si>
  <si>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</si>
  <si>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</si>
  <si>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</si>
  <si>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</si>
  <si>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</si>
  <si>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</si>
  <si>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</si>
  <si>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</si>
  <si>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</si>
  <si>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</si>
  <si>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</si>
  <si>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</si>
  <si>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</si>
  <si>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</si>
  <si>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</si>
  <si>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</si>
  <si>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</si>
  <si>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</si>
  <si>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</si>
  <si>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</si>
  <si>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</si>
  <si>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</si>
  <si>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</si>
  <si>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</si>
  <si>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</si>
  <si>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</si>
  <si>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</si>
  <si>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</si>
  <si>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</si>
  <si>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</si>
  <si>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</si>
  <si>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</si>
  <si>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</si>
  <si>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</si>
  <si>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</si>
  <si>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</si>
  <si>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</si>
  <si>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</si>
  <si>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</si>
  <si>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</si>
  <si>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</si>
  <si>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</si>
  <si>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</si>
  <si>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</si>
  <si>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</si>
  <si>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</si>
  <si>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</si>
  <si>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</si>
  <si>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</si>
  <si>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</si>
  <si>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</si>
  <si>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</si>
  <si>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</si>
  <si>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</si>
  <si>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</si>
  <si>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</si>
  <si>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</si>
  <si>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</si>
  <si>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</si>
  <si>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</si>
  <si>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</si>
  <si>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</si>
  <si>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</si>
  <si>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</si>
  <si>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</si>
  <si>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</si>
  <si>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</si>
  <si>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</si>
  <si>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</si>
  <si>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</si>
  <si>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</si>
  <si>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</si>
  <si>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</si>
  <si>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</si>
  <si>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</si>
  <si>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</si>
  <si>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</si>
  <si>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</si>
  <si>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</si>
  <si>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</si>
  <si>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</si>
  <si>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</si>
  <si>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</si>
  <si>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</si>
  <si>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</si>
  <si>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</si>
  <si>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</si>
  <si>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</si>
  <si>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</si>
  <si>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</si>
  <si>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</si>
  <si>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</si>
  <si>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</si>
  <si>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</si>
  <si>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</si>
  <si>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</si>
  <si>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</si>
  <si>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</si>
  <si>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</si>
  <si>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</si>
  <si>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</si>
  <si>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</si>
  <si>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</si>
  <si>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</si>
  <si>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</si>
  <si>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</si>
  <si>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</si>
  <si>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</si>
  <si>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</si>
  <si>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</si>
  <si>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</si>
  <si>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</si>
  <si>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</si>
  <si>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</si>
  <si>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</si>
  <si>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</si>
  <si>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</si>
  <si>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</si>
  <si>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</si>
  <si>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</si>
  <si>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</si>
  <si>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</si>
  <si>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</si>
  <si>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</si>
  <si>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</si>
  <si>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</si>
  <si>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</si>
  <si>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</si>
  <si>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</si>
  <si>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</si>
  <si>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</si>
  <si>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</si>
  <si>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</si>
  <si>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</si>
  <si>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</si>
  <si>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</si>
  <si>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</si>
  <si>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</si>
  <si>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</si>
  <si>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</si>
  <si>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</si>
  <si>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</si>
  <si>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</si>
  <si>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</si>
  <si>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</si>
  <si>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</si>
  <si>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</si>
  <si>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</si>
  <si>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</si>
  <si>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</si>
  <si>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</si>
  <si>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</si>
  <si>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</si>
  <si>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</si>
  <si>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</si>
  <si>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</si>
  <si>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</si>
  <si>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</si>
  <si>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</si>
  <si>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</si>
  <si>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</si>
  <si>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</si>
  <si>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</si>
  <si>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</si>
  <si>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</si>
  <si>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</si>
  <si>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</si>
  <si>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</si>
  <si>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</si>
  <si>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</si>
  <si>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</si>
  <si>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</si>
  <si>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</si>
  <si>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</si>
  <si>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</si>
  <si>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</si>
  <si>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</si>
  <si>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</si>
  <si>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</si>
  <si>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</si>
  <si>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</si>
  <si>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</si>
  <si>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</si>
  <si>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</si>
  <si>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</si>
  <si>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</si>
  <si>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</si>
  <si>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</si>
  <si>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</si>
  <si>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</si>
  <si>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</si>
  <si>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</si>
  <si>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</si>
  <si>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</si>
  <si>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</si>
  <si>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</si>
  <si>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</si>
  <si>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</si>
  <si>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</si>
  <si>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</si>
  <si>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</si>
  <si>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</si>
  <si>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</si>
  <si>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</si>
  <si>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</si>
  <si>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</si>
  <si>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</si>
  <si>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</si>
  <si>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</si>
  <si>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</si>
  <si>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</si>
  <si>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</si>
  <si>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</si>
  <si>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</si>
  <si>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</si>
  <si>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</si>
  <si>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</si>
  <si>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</si>
  <si>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</si>
  <si>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</si>
  <si>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</si>
  <si>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</si>
  <si>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</si>
  <si>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</si>
  <si>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</si>
  <si>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</si>
  <si>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</si>
  <si>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</si>
  <si>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</si>
  <si>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</si>
  <si>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</si>
  <si>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</si>
  <si>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</si>
  <si>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</si>
  <si>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</si>
  <si>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</si>
  <si>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</si>
  <si>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</si>
  <si>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</si>
  <si>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</si>
  <si>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</si>
  <si>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</si>
  <si>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</si>
  <si>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</si>
  <si>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</si>
  <si>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</si>
  <si>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</si>
  <si>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</si>
  <si>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</si>
  <si>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</si>
  <si>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</si>
  <si>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</si>
  <si>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</si>
  <si>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</si>
  <si>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</si>
  <si>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</si>
  <si>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</si>
  <si>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</si>
  <si>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</si>
  <si>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</si>
  <si>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</si>
  <si>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</si>
  <si>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</si>
  <si>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</si>
  <si>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</si>
  <si>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</si>
  <si>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</si>
  <si>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</si>
  <si>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</si>
  <si>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</si>
  <si>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</si>
  <si>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</si>
  <si>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</si>
  <si>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</si>
  <si>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</si>
  <si>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</si>
  <si>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</si>
  <si>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</si>
  <si>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</si>
  <si>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</si>
  <si>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</si>
  <si>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</si>
  <si>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</si>
  <si>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</si>
  <si>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</si>
  <si>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</si>
  <si>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</si>
  <si>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</si>
  <si>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</si>
  <si>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</si>
  <si>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</si>
  <si>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</si>
  <si>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</si>
  <si>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</si>
  <si>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</si>
  <si>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</si>
  <si>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</si>
  <si>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</si>
  <si>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</si>
  <si>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</si>
  <si>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</si>
  <si>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</si>
  <si>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</si>
  <si>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</si>
  <si>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</si>
  <si>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</si>
  <si>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</si>
  <si>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</si>
  <si>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</si>
  <si>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</si>
  <si>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</si>
  <si>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</si>
  <si>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</si>
  <si>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</si>
  <si>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</si>
  <si>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</si>
  <si>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</si>
  <si>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</si>
  <si>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</si>
  <si>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</si>
  <si>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</si>
  <si>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</si>
  <si>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</si>
  <si>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</si>
  <si>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</si>
  <si>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</si>
  <si>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</si>
  <si>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</si>
  <si>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</si>
  <si>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</si>
  <si>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</si>
  <si>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</si>
  <si>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</si>
  <si>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</si>
  <si>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</si>
  <si>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</si>
  <si>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</si>
  <si>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</si>
  <si>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</si>
  <si>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</si>
  <si>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</si>
  <si>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</si>
  <si>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</si>
  <si>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</si>
  <si>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</si>
  <si>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</si>
  <si>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</si>
  <si>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</si>
  <si>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</si>
  <si>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</si>
  <si>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</si>
  <si>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</si>
  <si>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</si>
  <si>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</si>
  <si>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</si>
  <si>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</si>
  <si>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</si>
  <si>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</si>
  <si>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</si>
  <si>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</si>
  <si>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</si>
  <si>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</si>
  <si>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</si>
  <si>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</si>
  <si>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</si>
  <si>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</si>
  <si>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</si>
  <si>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</si>
  <si>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</si>
  <si>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</si>
  <si>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</si>
  <si>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</si>
  <si>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</si>
  <si>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</si>
  <si>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</si>
  <si>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</si>
  <si>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</si>
  <si>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</si>
  <si>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</si>
  <si>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</si>
  <si>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</si>
  <si>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</si>
  <si>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</si>
  <si>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</si>
  <si>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</si>
  <si>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</si>
  <si>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</si>
  <si>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</si>
  <si>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</si>
  <si>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</si>
  <si>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</si>
  <si>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</si>
  <si>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</si>
  <si>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</si>
  <si>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</si>
  <si>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</si>
  <si>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</si>
  <si>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</si>
  <si>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</si>
  <si>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</si>
  <si>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</si>
  <si>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</si>
  <si>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</si>
  <si>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</si>
  <si>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</si>
  <si>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</si>
  <si>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</si>
  <si>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</si>
  <si>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</si>
  <si>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</si>
  <si>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</si>
  <si>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</si>
  <si>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</si>
  <si>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</si>
  <si>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</si>
  <si>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</si>
  <si>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</si>
  <si>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</si>
  <si>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</si>
  <si>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</si>
  <si>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</si>
  <si>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</si>
  <si>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</si>
  <si>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</si>
  <si>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</si>
  <si>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</si>
  <si>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</si>
  <si>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</si>
  <si>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</si>
  <si>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</si>
  <si>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</si>
  <si>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</si>
  <si>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</si>
  <si>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</si>
  <si>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</si>
  <si>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</si>
  <si>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</si>
  <si>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</si>
  <si>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</si>
  <si>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</si>
  <si>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</si>
  <si>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</si>
  <si>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</si>
  <si>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</si>
  <si>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</si>
  <si>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</si>
  <si>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</si>
  <si>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</si>
  <si>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</si>
  <si>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</si>
  <si>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</si>
  <si>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</si>
  <si>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</si>
  <si>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</si>
  <si>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</si>
  <si>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</si>
  <si>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</si>
  <si>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</si>
  <si>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</si>
  <si>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</si>
  <si>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</si>
  <si>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</si>
  <si>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</si>
  <si>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</si>
  <si>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</si>
  <si>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</si>
  <si>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</si>
  <si>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</si>
  <si>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</si>
  <si>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</si>
  <si>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</si>
  <si>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</si>
  <si>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</si>
  <si>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</si>
  <si>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</si>
  <si>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</si>
  <si>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</si>
  <si>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</si>
  <si>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</si>
  <si>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</si>
  <si>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</si>
  <si>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</si>
  <si>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</si>
  <si>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</si>
  <si>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</si>
  <si>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</si>
  <si>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</si>
  <si>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</si>
  <si>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</si>
  <si>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</si>
  <si>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</si>
  <si>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</si>
  <si>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</si>
  <si>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</si>
  <si>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</si>
  <si>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</si>
  <si>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</si>
  <si>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</si>
  <si>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</si>
  <si>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</si>
  <si>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</si>
  <si>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</si>
  <si>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</si>
  <si>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</si>
  <si>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</si>
  <si>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</si>
  <si>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</si>
  <si>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</si>
  <si>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</si>
  <si>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</si>
  <si>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</si>
  <si>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</si>
  <si>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</si>
  <si>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</si>
  <si>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</si>
  <si>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</si>
  <si>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</si>
  <si>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</si>
  <si>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</si>
  <si>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</si>
  <si>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</si>
  <si>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</si>
  <si>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</si>
  <si>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</si>
  <si>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</si>
  <si>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</si>
  <si>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</si>
  <si>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</si>
  <si>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</si>
  <si>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</si>
  <si>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</si>
  <si>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</si>
  <si>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</si>
  <si>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</si>
  <si>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</si>
  <si>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</si>
  <si>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</si>
  <si>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</si>
  <si>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</si>
  <si>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</si>
  <si>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</si>
  <si>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</si>
  <si>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</si>
  <si>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</si>
  <si>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</si>
  <si>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</si>
  <si>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</si>
  <si>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</si>
  <si>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</si>
  <si>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</si>
  <si>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</si>
  <si>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</si>
  <si>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</si>
  <si>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</si>
  <si>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</si>
  <si>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</si>
  <si>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</si>
  <si>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</si>
  <si>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</si>
  <si>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</si>
  <si>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</si>
  <si>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</si>
  <si>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</si>
  <si>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</si>
  <si>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</si>
  <si>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</si>
  <si>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</si>
  <si>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</si>
  <si>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</si>
  <si>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</si>
  <si>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</si>
  <si>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</si>
  <si>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</si>
  <si>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</si>
  <si>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</si>
  <si>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</si>
  <si>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</si>
  <si>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</si>
  <si>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</si>
  <si>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</si>
  <si>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</si>
  <si>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</si>
  <si>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</si>
  <si>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</si>
  <si>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</si>
  <si>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</si>
  <si>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</si>
  <si>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</si>
  <si>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</si>
  <si>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</si>
  <si>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</si>
  <si>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</si>
  <si>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</si>
  <si>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</si>
  <si>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</si>
  <si>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</si>
  <si>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</si>
  <si>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</si>
  <si>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</si>
  <si>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</si>
  <si>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</si>
  <si>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</si>
  <si>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</si>
  <si>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</si>
  <si>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</si>
  <si>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</si>
  <si>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</si>
  <si>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</si>
  <si>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</si>
  <si>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</si>
  <si>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</si>
  <si>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</si>
  <si>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</si>
  <si>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</si>
  <si>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</si>
  <si>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</si>
  <si>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</si>
  <si>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</si>
  <si>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</si>
  <si>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</si>
  <si>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</si>
  <si>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</si>
  <si>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</si>
  <si>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</si>
  <si>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</si>
  <si>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</si>
  <si>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</si>
  <si>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</si>
  <si>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</si>
  <si>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</si>
  <si>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</si>
  <si>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</si>
  <si>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</si>
  <si>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</si>
  <si>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</si>
  <si>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</si>
  <si>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</si>
  <si>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</si>
  <si>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</si>
  <si>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</si>
  <si>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</si>
  <si>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</si>
  <si>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</si>
  <si>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</si>
  <si>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</si>
  <si>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</si>
  <si>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</si>
  <si>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</si>
  <si>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</si>
  <si>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</si>
  <si>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</si>
  <si>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</si>
  <si>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</si>
  <si>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</si>
  <si>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</si>
  <si>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</si>
  <si>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</si>
  <si>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</si>
  <si>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</si>
  <si>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</si>
  <si>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</si>
  <si>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</si>
  <si>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</si>
  <si>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</si>
  <si>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</si>
  <si>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</si>
  <si>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</si>
  <si>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</si>
  <si>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</si>
  <si>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</si>
  <si>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</si>
  <si>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</si>
  <si>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</si>
  <si>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</si>
  <si>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</si>
  <si>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</si>
  <si>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</si>
  <si>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</si>
  <si>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</si>
  <si>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</si>
  <si>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</si>
  <si>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</si>
  <si>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</si>
  <si>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</si>
  <si>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</si>
  <si>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</si>
  <si>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</si>
  <si>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</si>
  <si>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</si>
  <si>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</si>
  <si>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</si>
  <si>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</si>
  <si>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</si>
  <si>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</si>
  <si>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</si>
  <si>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</si>
  <si>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</si>
  <si>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</si>
  <si>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</si>
  <si>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</si>
  <si>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</si>
  <si>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</si>
  <si>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</si>
  <si>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</si>
  <si>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</si>
  <si>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</si>
  <si>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</si>
  <si>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</si>
  <si>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</si>
  <si>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</si>
  <si>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</si>
  <si>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</si>
  <si>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</si>
  <si>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</si>
  <si>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</si>
  <si>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</si>
  <si>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</si>
  <si>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</si>
  <si>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</si>
  <si>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</si>
  <si>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</si>
  <si>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</si>
  <si>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</si>
  <si>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</si>
  <si>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</si>
  <si>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</si>
  <si>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</si>
  <si>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</si>
  <si>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</si>
  <si>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</si>
  <si>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</si>
  <si>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</si>
  <si>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</si>
  <si>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</si>
  <si>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</si>
  <si>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</si>
  <si>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</si>
  <si>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</si>
  <si>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</si>
  <si>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</si>
  <si>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</si>
  <si>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</si>
  <si>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</si>
  <si>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</si>
  <si>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</si>
  <si>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</si>
  <si>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</si>
  <si>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</si>
  <si>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</si>
  <si>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</si>
  <si>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</si>
  <si>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</si>
  <si>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</si>
  <si>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</si>
  <si>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</si>
  <si>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</si>
  <si>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</si>
  <si>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</si>
  <si>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</si>
  <si>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</si>
  <si>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</si>
  <si>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</si>
  <si>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</si>
  <si>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</si>
  <si>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</si>
  <si>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</si>
  <si>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</si>
  <si>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</si>
  <si>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</si>
  <si>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</si>
  <si>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</si>
  <si>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</si>
  <si>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</si>
  <si>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</si>
  <si>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</si>
  <si>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</si>
  <si>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</si>
  <si>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</si>
  <si>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</si>
  <si>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</si>
  <si>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</si>
  <si>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</si>
  <si>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</si>
  <si>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</si>
  <si>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</si>
  <si>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</si>
  <si>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</si>
  <si>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</si>
  <si>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</si>
  <si>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</si>
  <si>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</si>
  <si>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</si>
  <si>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</si>
  <si>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</si>
  <si>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</si>
  <si>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</si>
  <si>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</si>
  <si>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</si>
  <si>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</si>
  <si>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</si>
  <si>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</si>
  <si>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</si>
  <si>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</si>
  <si>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</si>
  <si>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</si>
  <si>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</si>
  <si>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</si>
  <si>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</si>
  <si>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</si>
  <si>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</si>
  <si>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</si>
  <si>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</si>
  <si>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</si>
  <si>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</si>
  <si>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</si>
  <si>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</si>
  <si>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</si>
  <si>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</si>
  <si>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</si>
  <si>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</si>
  <si>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</si>
  <si>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</si>
  <si>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</si>
  <si>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</si>
  <si>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</si>
  <si>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</si>
  <si>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</si>
  <si>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</si>
  <si>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</si>
  <si>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</si>
  <si>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</si>
  <si>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</si>
  <si>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</si>
  <si>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</si>
  <si>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</si>
  <si>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</si>
  <si>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</si>
  <si>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</si>
  <si>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</si>
  <si>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</si>
  <si>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</si>
  <si>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</si>
  <si>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</si>
  <si>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</si>
  <si>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</si>
  <si>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</si>
  <si>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</si>
  <si>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</si>
  <si>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</si>
  <si>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</si>
  <si>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</si>
  <si>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</si>
  <si>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</si>
  <si>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</si>
  <si>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</si>
  <si>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</si>
  <si>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</si>
  <si>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</si>
  <si>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</si>
  <si>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</si>
  <si>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</si>
  <si>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</si>
  <si>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</si>
  <si>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</si>
  <si>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</si>
  <si>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</si>
  <si>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</si>
  <si>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</si>
  <si>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</si>
  <si>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</si>
  <si>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</si>
  <si>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</si>
  <si>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</si>
  <si>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</si>
  <si>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</si>
  <si>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</si>
  <si>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</si>
  <si>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</si>
  <si>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</si>
  <si>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</si>
  <si>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</si>
  <si>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</si>
  <si>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</si>
  <si>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</si>
  <si>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</si>
  <si>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</si>
  <si>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</si>
  <si>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</si>
  <si>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</si>
  <si>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</si>
  <si>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</si>
  <si>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</si>
  <si>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</si>
  <si>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</si>
  <si>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</si>
  <si>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</si>
  <si>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</si>
  <si>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</si>
  <si>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</si>
  <si>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</si>
  <si>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</si>
  <si>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</si>
  <si>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</si>
  <si>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</si>
  <si>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</si>
  <si>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</si>
  <si>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</si>
  <si>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</si>
  <si>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</si>
  <si>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</si>
  <si>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</si>
  <si>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</si>
  <si>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</si>
  <si>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</si>
  <si>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</si>
  <si>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</si>
  <si>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</si>
  <si>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</si>
  <si>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</si>
  <si>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</si>
  <si>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</si>
  <si>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</si>
  <si>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</si>
  <si>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</si>
  <si>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</si>
  <si>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</si>
  <si>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</si>
  <si>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</si>
  <si>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</si>
  <si>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</si>
  <si>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</si>
  <si>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</si>
  <si>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</si>
  <si>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</si>
  <si>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</si>
  <si>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</si>
  <si>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</si>
  <si>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</si>
  <si>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</si>
  <si>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</si>
  <si>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</si>
  <si>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</si>
  <si>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</si>
  <si>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</si>
  <si>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</si>
  <si>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</si>
  <si>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</si>
  <si>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</si>
  <si>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</si>
  <si>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</si>
  <si>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</si>
  <si>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</si>
  <si>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</si>
  <si>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</si>
  <si>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</si>
  <si>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</si>
  <si>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</si>
  <si>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</si>
  <si>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</si>
  <si>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</si>
  <si>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</si>
  <si>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</si>
  <si>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</si>
  <si>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</si>
  <si>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</si>
  <si>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</si>
  <si>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</si>
  <si>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</si>
  <si>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</si>
  <si>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</si>
  <si>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</si>
  <si>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</si>
  <si>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</si>
  <si>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</si>
  <si>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</si>
  <si>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</si>
  <si>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</si>
  <si>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</si>
  <si>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</si>
  <si>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</si>
  <si>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</si>
  <si>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</si>
  <si>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</si>
  <si>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</si>
  <si>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</si>
  <si>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</si>
  <si>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</si>
  <si>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</si>
  <si>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</si>
  <si>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</si>
  <si>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</si>
  <si>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</si>
  <si>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</si>
  <si>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</si>
  <si>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</si>
  <si>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</si>
  <si>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</si>
  <si>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</si>
  <si>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</si>
  <si>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</si>
  <si>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</si>
  <si>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</si>
  <si>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</si>
  <si>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</si>
  <si>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</si>
  <si>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</si>
  <si>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</si>
  <si>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</si>
  <si>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</si>
  <si>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</si>
  <si>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</si>
  <si>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</si>
  <si>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</si>
  <si>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</si>
  <si>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</si>
  <si>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</si>
  <si>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</si>
  <si>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</si>
  <si>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</si>
  <si>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</si>
  <si>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</si>
  <si>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</si>
  <si>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</si>
  <si>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</si>
  <si>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</si>
  <si>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</si>
  <si>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</si>
  <si>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</si>
  <si>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</si>
  <si>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</si>
  <si>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</si>
  <si>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</si>
  <si>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</si>
  <si>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</si>
  <si>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</si>
  <si>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</si>
  <si>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</si>
  <si>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</si>
  <si>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</si>
  <si>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</si>
  <si>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</si>
  <si>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</si>
  <si>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</si>
  <si>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</si>
  <si>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</si>
  <si>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</si>
  <si>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</si>
  <si>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</si>
  <si>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</si>
  <si>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</si>
  <si>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</si>
  <si>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</si>
  <si>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</si>
  <si>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</si>
  <si>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</si>
  <si>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</si>
  <si>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</si>
  <si>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</si>
  <si>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</si>
  <si>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</si>
  <si>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</si>
  <si>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</si>
  <si>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</si>
  <si>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</si>
  <si>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</si>
  <si>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</si>
  <si>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</si>
  <si>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</si>
  <si>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</si>
  <si>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</si>
  <si>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</si>
  <si>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</si>
  <si>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</si>
  <si>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</si>
  <si>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</si>
  <si>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</si>
  <si>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</si>
  <si>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</si>
  <si>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</si>
  <si>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</si>
  <si>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</si>
  <si>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</si>
  <si>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</si>
  <si>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</si>
  <si>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</si>
  <si>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</si>
  <si>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</si>
  <si>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</si>
  <si>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</si>
  <si>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</si>
  <si>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</si>
  <si>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</si>
  <si>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</si>
  <si>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</si>
  <si>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</si>
  <si>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</si>
  <si>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</si>
  <si>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</si>
  <si>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</si>
  <si>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</si>
  <si>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</si>
  <si>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</si>
  <si>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</si>
  <si>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</si>
  <si>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</si>
  <si>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</si>
  <si>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</si>
  <si>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</si>
  <si>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</si>
  <si>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</si>
  <si>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</si>
  <si>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</si>
  <si>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</si>
  <si>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</si>
  <si>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</si>
  <si>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</si>
  <si>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</si>
  <si>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</si>
  <si>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</si>
  <si>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</si>
  <si>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</si>
  <si>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</si>
  <si>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</si>
  <si>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</si>
  <si>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</si>
  <si>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</si>
  <si>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</si>
  <si>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</si>
  <si>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</si>
  <si>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</si>
  <si>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</si>
  <si>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</si>
  <si>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</si>
  <si>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</si>
  <si>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</si>
  <si>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</si>
  <si>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</si>
  <si>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</si>
  <si>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</si>
  <si>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</si>
  <si>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</si>
  <si>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</si>
  <si>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</si>
  <si>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</si>
  <si>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</si>
  <si>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</si>
  <si>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</si>
  <si>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</si>
  <si>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</si>
  <si>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</si>
  <si>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</si>
  <si>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</si>
  <si>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</si>
  <si>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</si>
  <si>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</si>
  <si>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</si>
  <si>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</si>
  <si>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</si>
  <si>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</si>
  <si>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</si>
  <si>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</si>
  <si>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</si>
  <si>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</si>
  <si>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</si>
  <si>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</si>
  <si>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</si>
  <si>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</si>
  <si>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</si>
  <si>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</si>
  <si>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</si>
  <si>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</si>
  <si>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</si>
  <si>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</si>
  <si>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</si>
  <si>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</si>
  <si>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</si>
  <si>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</si>
  <si>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</si>
  <si>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</si>
  <si>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</si>
  <si>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</si>
  <si>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</si>
  <si>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</si>
  <si>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</si>
  <si>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</si>
  <si>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</si>
  <si>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</si>
  <si>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</si>
  <si>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</si>
  <si>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</si>
  <si>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</si>
  <si>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</si>
  <si>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</si>
  <si>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</si>
  <si>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</si>
  <si>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</si>
  <si>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</si>
  <si>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</si>
  <si>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</si>
  <si>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</si>
  <si>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</si>
  <si>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</si>
  <si>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</si>
  <si>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</si>
  <si>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</si>
  <si>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</si>
  <si>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</si>
  <si>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</si>
  <si>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</si>
  <si>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</si>
  <si>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</si>
  <si>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</si>
  <si>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</si>
  <si>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</si>
  <si>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</si>
  <si>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</si>
  <si>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</si>
  <si>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</si>
  <si>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</si>
  <si>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</si>
  <si>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</si>
  <si>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</si>
  <si>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</si>
  <si>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</si>
  <si>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</si>
  <si>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</si>
  <si>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</si>
  <si>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</si>
  <si>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</si>
  <si>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</si>
  <si>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</si>
  <si>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</si>
  <si>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</si>
  <si>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</si>
  <si>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</si>
  <si>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</si>
  <si>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</si>
  <si>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</si>
  <si>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</si>
  <si>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</si>
  <si>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</si>
  <si>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</si>
  <si>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</si>
  <si>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</si>
  <si>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</si>
  <si>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</si>
  <si>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</si>
  <si>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</si>
  <si>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</si>
  <si>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</si>
  <si>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</si>
  <si>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</si>
  <si>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</si>
  <si>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</si>
  <si>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</si>
  <si>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</si>
  <si>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</si>
  <si>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</si>
  <si>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</si>
  <si>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</si>
  <si>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</si>
  <si>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</si>
  <si>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</si>
  <si>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</si>
  <si>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</si>
  <si>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</si>
  <si>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</si>
  <si>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</si>
  <si>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</si>
  <si>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</si>
  <si>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</si>
  <si>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</si>
  <si>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</si>
  <si>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</si>
  <si>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</si>
  <si>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</si>
  <si>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</si>
  <si>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</si>
  <si>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</si>
  <si>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</si>
  <si>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</si>
  <si>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</si>
  <si>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</si>
  <si>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</si>
  <si>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</si>
  <si>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</si>
  <si>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</si>
  <si>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</si>
  <si>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</si>
  <si>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</si>
  <si>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</si>
  <si>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</si>
  <si>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</si>
  <si>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</si>
  <si>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</si>
  <si>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</si>
  <si>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</si>
  <si>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</si>
  <si>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</si>
  <si>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</si>
  <si>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</si>
  <si>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</si>
  <si>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</si>
  <si>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</si>
  <si>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</si>
  <si>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</si>
  <si>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</si>
  <si>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</si>
  <si>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</si>
  <si>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</si>
  <si>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</si>
  <si>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</si>
  <si>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</si>
  <si>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</si>
  <si>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</si>
  <si>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</si>
  <si>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</si>
  <si>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</si>
  <si>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</si>
  <si>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</si>
  <si>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</si>
  <si>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</si>
  <si>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</si>
  <si>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</si>
  <si>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</si>
  <si>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</si>
  <si>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</si>
  <si>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</si>
  <si>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</si>
  <si>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</si>
  <si>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</si>
  <si>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</si>
  <si>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</si>
  <si>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</si>
  <si>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</si>
  <si>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</si>
  <si>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</si>
  <si>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</si>
  <si>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</si>
  <si>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</si>
  <si>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</si>
  <si>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</si>
  <si>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</si>
  <si>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</si>
  <si>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</si>
  <si>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</si>
  <si>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</si>
  <si>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</si>
  <si>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</si>
  <si>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</si>
  <si>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</si>
  <si>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</si>
  <si>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</si>
  <si>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</si>
  <si>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</si>
  <si>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</si>
  <si>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</si>
  <si>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</si>
  <si>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</si>
  <si>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</si>
  <si>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</si>
  <si>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</si>
  <si>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</si>
  <si>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</si>
  <si>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</si>
  <si>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</si>
  <si>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</si>
  <si>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</si>
  <si>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</si>
  <si>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</si>
  <si>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</si>
  <si>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</si>
  <si>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</si>
  <si>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</si>
  <si>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</si>
  <si>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</si>
  <si>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</si>
  <si>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</si>
  <si>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</si>
  <si>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</si>
  <si>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</si>
  <si>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</si>
  <si>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</si>
  <si>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</si>
  <si>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</si>
  <si>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</si>
  <si>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</si>
  <si>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</si>
  <si>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</si>
  <si>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</si>
  <si>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</si>
  <si>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</si>
  <si>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</si>
  <si>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</si>
  <si>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</si>
  <si>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</si>
  <si>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</si>
  <si>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</si>
  <si>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</si>
  <si>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</si>
  <si>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</si>
  <si>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</si>
  <si>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</si>
  <si>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</si>
  <si>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</si>
  <si>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</si>
  <si>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</si>
  <si>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</si>
  <si>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</si>
  <si>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</si>
  <si>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</si>
  <si>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</si>
  <si>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</si>
  <si>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</si>
  <si>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</si>
  <si>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</si>
  <si>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</si>
  <si>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</si>
  <si>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</si>
  <si>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</si>
  <si>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</si>
  <si>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</si>
  <si>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</si>
  <si>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</si>
  <si>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</si>
  <si>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</si>
  <si>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</si>
  <si>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</si>
  <si>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</si>
  <si>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</si>
  <si>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</si>
  <si>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</si>
  <si>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</si>
  <si>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</si>
  <si>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</si>
  <si>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</si>
  <si>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</si>
  <si>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</si>
  <si>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</si>
  <si>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</si>
  <si>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</si>
  <si>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</si>
  <si>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</si>
  <si>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</si>
  <si>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</si>
  <si>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</si>
  <si>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</si>
  <si>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</si>
  <si>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</si>
  <si>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</si>
  <si>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</si>
  <si>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</si>
  <si>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</si>
  <si>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</si>
  <si>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</si>
  <si>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</si>
  <si>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</si>
  <si>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</si>
  <si>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</si>
  <si>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</si>
  <si>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</si>
  <si>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</si>
  <si>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</si>
  <si>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</si>
  <si>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</si>
  <si>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</si>
  <si>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</si>
  <si>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</si>
  <si>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</si>
  <si>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</si>
  <si>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</si>
  <si>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</si>
  <si>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</si>
  <si>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</si>
  <si>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</si>
  <si>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</si>
  <si>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</si>
  <si>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</si>
  <si>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</si>
  <si>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</si>
  <si>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</si>
  <si>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</si>
  <si>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</si>
  <si>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</si>
  <si>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</si>
  <si>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</si>
  <si>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</si>
  <si>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</si>
  <si>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</si>
  <si>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</si>
  <si>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</si>
  <si>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</si>
  <si>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</si>
  <si>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</si>
  <si>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</si>
  <si>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</si>
  <si>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</si>
  <si>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</si>
  <si>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</si>
  <si>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</si>
  <si>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</si>
  <si>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</si>
  <si>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</si>
  <si>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</si>
  <si>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</si>
  <si>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</si>
  <si>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</si>
  <si>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</si>
  <si>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</si>
  <si>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</si>
  <si>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</si>
  <si>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</si>
  <si>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</si>
  <si>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</si>
  <si>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</si>
  <si>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</si>
  <si>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</si>
  <si>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</si>
  <si>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</si>
  <si>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</si>
  <si>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</si>
  <si>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</si>
  <si>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</si>
  <si>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</si>
  <si>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</si>
  <si>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</si>
  <si>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</si>
  <si>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</si>
  <si>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</si>
  <si>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</si>
  <si>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</si>
  <si>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</si>
  <si>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</si>
  <si>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</si>
  <si>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</si>
  <si>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</si>
  <si>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</si>
  <si>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</si>
  <si>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</si>
  <si>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</si>
  <si>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</si>
  <si>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</si>
  <si>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</si>
  <si>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</si>
  <si>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</si>
  <si>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</si>
  <si>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</si>
  <si>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</si>
  <si>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</si>
  <si>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</si>
  <si>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</si>
  <si>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</si>
  <si>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</si>
  <si>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</si>
  <si>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</si>
  <si>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</si>
  <si>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</si>
  <si>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</si>
  <si>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</si>
  <si>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</si>
  <si>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</si>
  <si>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</si>
  <si>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</si>
  <si>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</si>
  <si>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</si>
  <si>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</si>
  <si>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</si>
  <si>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</si>
  <si>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</si>
  <si>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</si>
  <si>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</si>
  <si>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</si>
  <si>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</si>
  <si>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</si>
  <si>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</si>
  <si>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</si>
  <si>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</si>
  <si>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</si>
  <si>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</si>
  <si>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</si>
  <si>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</si>
  <si>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</si>
  <si>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</si>
  <si>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</si>
  <si>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</si>
  <si>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</si>
  <si>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</si>
  <si>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</si>
  <si>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</si>
  <si>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</si>
  <si>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</si>
  <si>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</si>
  <si>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</si>
  <si>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</si>
  <si>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</si>
  <si>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</si>
  <si>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</si>
  <si>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</si>
  <si>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</si>
  <si>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</si>
  <si>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</si>
  <si>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</si>
  <si>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</si>
  <si>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</si>
  <si>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</si>
  <si>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</si>
  <si>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</si>
  <si>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</si>
  <si>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</si>
  <si>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</si>
  <si>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</si>
  <si>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</si>
  <si>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</si>
  <si>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</si>
  <si>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</si>
  <si>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</si>
  <si>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</si>
  <si>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</si>
  <si>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</si>
  <si>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</si>
  <si>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</si>
  <si>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</si>
  <si>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</si>
  <si>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</si>
  <si>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</si>
  <si>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</si>
  <si>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</si>
  <si>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</si>
  <si>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</si>
  <si>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</si>
  <si>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</si>
  <si>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</si>
  <si>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</si>
  <si>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</si>
  <si>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</si>
  <si>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</si>
  <si>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</si>
  <si>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</si>
  <si>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</si>
  <si>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</si>
  <si>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</si>
  <si>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</si>
  <si>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</si>
  <si>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</si>
  <si>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</si>
  <si>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</si>
  <si>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</si>
  <si>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</si>
  <si>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</si>
  <si>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</si>
  <si>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</si>
  <si>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</si>
  <si>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</si>
  <si>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</si>
  <si>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</si>
  <si>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</si>
  <si>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</si>
  <si>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</si>
  <si>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</si>
  <si>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</si>
  <si>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</si>
  <si>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</si>
  <si>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</si>
  <si>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</si>
  <si>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</si>
  <si>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</si>
  <si>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</si>
  <si>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</si>
  <si>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</si>
  <si>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</si>
  <si>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</si>
  <si>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</si>
  <si>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</si>
  <si>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</si>
  <si>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</si>
  <si>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</si>
  <si>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</si>
  <si>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</si>
  <si>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</si>
  <si>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</si>
  <si>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</si>
  <si>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</si>
  <si>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</si>
  <si>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</si>
  <si>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</si>
  <si>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</si>
  <si>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</si>
  <si>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</si>
  <si>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</si>
  <si>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</si>
  <si>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</si>
  <si>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</si>
  <si>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</si>
  <si>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</si>
  <si>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</si>
  <si>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</si>
  <si>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</si>
  <si>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</si>
  <si>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</si>
  <si>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</si>
  <si>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</si>
  <si>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</si>
  <si>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</si>
  <si>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</si>
  <si>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</si>
  <si>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</si>
  <si>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</si>
  <si>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</si>
  <si>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</si>
  <si>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</si>
  <si>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</si>
  <si>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</si>
  <si>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</si>
  <si>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</si>
  <si>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</si>
  <si>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</si>
  <si>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</si>
  <si>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</si>
  <si>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</si>
  <si>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</si>
  <si>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</si>
  <si>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</si>
  <si>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</si>
  <si>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</si>
  <si>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</si>
  <si>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</si>
  <si>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</si>
  <si>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</si>
  <si>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</si>
  <si>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</si>
  <si>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</si>
  <si>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</si>
  <si>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</si>
  <si>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</si>
  <si>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</si>
  <si>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</si>
  <si>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</si>
  <si>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</si>
  <si>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</si>
  <si>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</si>
  <si>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</si>
  <si>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</si>
  <si>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</si>
  <si>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</si>
  <si>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</si>
  <si>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</si>
  <si>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</si>
  <si>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</si>
  <si>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</si>
  <si>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</si>
  <si>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</si>
  <si>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</si>
  <si>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</si>
  <si>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</si>
  <si>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</si>
  <si>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</si>
  <si>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</si>
  <si>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</si>
  <si>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</si>
  <si>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</si>
  <si>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</si>
  <si>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</si>
  <si>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</si>
  <si>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</si>
  <si>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</si>
  <si>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</si>
  <si>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</si>
  <si>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</si>
  <si>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</si>
  <si>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</si>
  <si>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</si>
  <si>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</si>
  <si>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</si>
  <si>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</si>
  <si>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</si>
  <si>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</si>
  <si>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</si>
  <si>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</si>
  <si>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</si>
  <si>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</si>
  <si>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</si>
  <si>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</si>
  <si>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</si>
  <si>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</si>
  <si>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</si>
  <si>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</si>
  <si>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</si>
  <si>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</si>
  <si>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</si>
  <si>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</si>
  <si>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</si>
  <si>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</si>
  <si>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</si>
  <si>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</si>
  <si>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</si>
  <si>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</si>
  <si>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</si>
  <si>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</si>
  <si>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</si>
  <si>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</si>
  <si>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</si>
  <si>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</si>
  <si>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</si>
  <si>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</si>
  <si>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</si>
  <si>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</si>
  <si>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</si>
  <si>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</si>
  <si>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</si>
  <si>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</si>
  <si>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</si>
  <si>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</si>
  <si>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</si>
  <si>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</si>
  <si>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</si>
  <si>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</si>
  <si>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</si>
  <si>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</si>
  <si>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</si>
  <si>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</si>
  <si>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</si>
  <si>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</si>
  <si>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</si>
  <si>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</si>
  <si>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</si>
  <si>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</si>
  <si>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</si>
  <si>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</si>
  <si>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</si>
  <si>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</si>
  <si>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</si>
  <si>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</si>
  <si>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</si>
  <si>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</si>
  <si>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</si>
  <si>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</si>
  <si>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</si>
  <si>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</si>
  <si>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</si>
  <si>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</si>
  <si>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</si>
  <si>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</si>
  <si>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</si>
  <si>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</si>
  <si>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</si>
  <si>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</si>
  <si>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</si>
  <si>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</si>
  <si>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</si>
  <si>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</si>
  <si>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</si>
  <si>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</si>
  <si>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</si>
  <si>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</si>
  <si>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</si>
  <si>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</si>
  <si>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</si>
  <si>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</si>
  <si>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</si>
  <si>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</si>
  <si>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</si>
  <si>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</si>
  <si>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</si>
  <si>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</si>
  <si>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</si>
  <si>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</si>
  <si>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</si>
  <si>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</si>
  <si>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</si>
  <si>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</si>
  <si>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</si>
  <si>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</si>
  <si>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</si>
  <si>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</si>
  <si>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</si>
  <si>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</si>
  <si>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</si>
  <si>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</si>
  <si>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</si>
  <si>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</si>
  <si>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</si>
  <si>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</si>
  <si>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</si>
  <si>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</si>
  <si>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</si>
  <si>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</si>
  <si>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</si>
  <si>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</si>
  <si>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</si>
  <si>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</si>
  <si>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</si>
  <si>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</si>
  <si>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</si>
  <si>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</si>
  <si>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</si>
  <si>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</si>
  <si>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</si>
  <si>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</si>
  <si>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</si>
  <si>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</si>
  <si>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</si>
  <si>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</si>
  <si>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</si>
  <si>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</si>
  <si>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</si>
  <si>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</si>
  <si>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</si>
  <si>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</si>
  <si>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</si>
  <si>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</si>
  <si>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</si>
  <si>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</si>
  <si>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</si>
  <si>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</si>
  <si>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</si>
  <si>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</si>
  <si>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</si>
  <si>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</si>
  <si>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</si>
  <si>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</si>
  <si>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</si>
  <si>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</si>
  <si>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</si>
  <si>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</si>
  <si>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</si>
  <si>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</si>
  <si>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</si>
  <si>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</si>
  <si>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</si>
  <si>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</si>
  <si>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</si>
  <si>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</si>
  <si>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</si>
  <si>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</si>
  <si>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</si>
  <si>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</si>
  <si>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</si>
  <si>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</si>
  <si>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</si>
  <si>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</si>
  <si>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</si>
  <si>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</si>
  <si>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</si>
  <si>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</si>
  <si>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</si>
  <si>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</si>
  <si>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</si>
  <si>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</si>
  <si>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</si>
  <si>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</si>
  <si>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</si>
  <si>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</si>
  <si>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</si>
  <si>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</si>
  <si>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</si>
  <si>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</si>
  <si>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</si>
  <si>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</si>
  <si>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</si>
  <si>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</si>
  <si>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</si>
  <si>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</si>
  <si>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</si>
  <si>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</si>
  <si>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</si>
  <si>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</si>
  <si>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</si>
  <si>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</si>
  <si>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</si>
  <si>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</si>
  <si>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</si>
  <si>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</si>
  <si>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</si>
  <si>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</si>
  <si>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</si>
  <si>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</si>
  <si>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</si>
  <si>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</si>
  <si>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</si>
  <si>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</si>
  <si>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</si>
  <si>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</si>
  <si>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</si>
  <si>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</si>
  <si>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</si>
  <si>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</si>
  <si>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</si>
  <si>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</si>
  <si>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</si>
  <si>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</si>
  <si>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</si>
  <si>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</si>
  <si>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</si>
  <si>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</si>
  <si>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</si>
  <si>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</si>
  <si>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</si>
  <si>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</si>
  <si>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</si>
  <si>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</si>
  <si>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</si>
  <si>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</si>
  <si>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</si>
  <si>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</si>
  <si>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</si>
  <si>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</si>
  <si>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</si>
  <si>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</si>
  <si>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</si>
  <si>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</si>
  <si>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</si>
  <si>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</si>
  <si>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</si>
  <si>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</si>
  <si>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</si>
  <si>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</si>
  <si>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</si>
  <si>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</si>
  <si>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</si>
  <si>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</si>
  <si>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</si>
  <si>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</si>
  <si>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</si>
  <si>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</si>
  <si>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</si>
  <si>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</si>
  <si>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</si>
  <si>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</si>
  <si>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</si>
  <si>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</si>
  <si>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</si>
  <si>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</si>
  <si>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</si>
  <si>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</si>
  <si>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</si>
  <si>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</si>
  <si>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</si>
  <si>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</si>
  <si>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</si>
  <si>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</si>
  <si>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</si>
  <si>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</si>
  <si>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</si>
  <si>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</si>
  <si>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</si>
  <si>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</si>
  <si>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</si>
  <si>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</si>
  <si>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</si>
  <si>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</si>
  <si>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</si>
  <si>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</si>
  <si>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</si>
  <si>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</si>
  <si>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</si>
  <si>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</si>
  <si>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</si>
  <si>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</si>
  <si>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</si>
  <si>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</si>
  <si>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</si>
  <si>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</si>
  <si>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</si>
  <si>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</si>
  <si>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</si>
  <si>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</si>
  <si>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</si>
  <si>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</si>
  <si>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</si>
  <si>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</si>
  <si>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</si>
  <si>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</si>
  <si>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</si>
  <si>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</si>
  <si>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</si>
  <si>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</si>
  <si>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</si>
  <si>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</si>
  <si>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</si>
  <si>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</si>
  <si>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</si>
  <si>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</si>
  <si>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</si>
  <si>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</si>
  <si>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</si>
  <si>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</si>
  <si>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</si>
  <si>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</si>
  <si>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</si>
  <si>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</si>
  <si>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</si>
  <si>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</si>
  <si>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</si>
  <si>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</si>
  <si>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</si>
  <si>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</si>
  <si>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</si>
  <si>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</si>
  <si>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</si>
  <si>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</si>
  <si>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</si>
  <si>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</si>
  <si>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</si>
  <si>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</si>
  <si>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</si>
  <si>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</si>
  <si>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</si>
  <si>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</si>
  <si>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</si>
  <si>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</si>
  <si>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</si>
  <si>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</si>
  <si>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</si>
  <si>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</si>
  <si>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</si>
  <si>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</si>
  <si>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</si>
  <si>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</si>
  <si>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</si>
  <si>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</si>
  <si>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</si>
  <si>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</si>
  <si>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</si>
  <si>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</si>
  <si>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</si>
  <si>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</si>
  <si>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</si>
  <si>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</si>
  <si>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</si>
  <si>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</si>
  <si>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</si>
  <si>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</si>
  <si>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</si>
  <si>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</si>
  <si>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</si>
  <si>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</si>
  <si>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</si>
  <si>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</si>
  <si>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</si>
  <si>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</si>
  <si>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</si>
  <si>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</si>
  <si>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</si>
  <si>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</si>
  <si>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</si>
  <si>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</si>
  <si>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</si>
  <si>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</si>
  <si>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</si>
  <si>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</si>
  <si>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</si>
  <si>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</si>
  <si>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</si>
  <si>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</si>
  <si>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</si>
  <si>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</si>
  <si>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</si>
  <si>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</si>
  <si>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</si>
  <si>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</si>
  <si>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</si>
  <si>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</si>
  <si>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</si>
  <si>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</si>
  <si>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</si>
  <si>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</si>
  <si>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</si>
  <si>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</si>
  <si>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</si>
  <si>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</si>
  <si>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</si>
  <si>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</si>
  <si>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</si>
  <si>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</si>
  <si>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</si>
  <si>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</si>
  <si>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</si>
  <si>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</si>
  <si>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</si>
  <si>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</si>
  <si>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</si>
  <si>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</si>
  <si>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</si>
  <si>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</si>
  <si>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</si>
  <si>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</si>
  <si>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</si>
  <si>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</si>
  <si>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</si>
  <si>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</si>
  <si>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</si>
  <si>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</si>
  <si>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</si>
  <si>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</si>
  <si>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</si>
  <si>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</si>
  <si>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</si>
  <si>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</si>
  <si>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</si>
  <si>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</si>
  <si>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</si>
  <si>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</si>
  <si>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</si>
  <si>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</si>
  <si>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</si>
  <si>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</si>
  <si>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</si>
  <si>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</si>
  <si>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</si>
  <si>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</si>
  <si>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</si>
  <si>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</si>
  <si>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</si>
  <si>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</si>
  <si>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</si>
  <si>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</si>
  <si>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</si>
  <si>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</si>
  <si>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</si>
  <si>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</si>
  <si>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</si>
  <si>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</si>
  <si>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</si>
  <si>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</si>
  <si>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</si>
  <si>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</si>
  <si>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</si>
  <si>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</si>
  <si>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</si>
  <si>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</si>
  <si>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</si>
  <si>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</si>
  <si>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</si>
  <si>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</si>
  <si>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</si>
  <si>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</si>
  <si>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</si>
  <si>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</si>
  <si>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</si>
  <si>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</si>
  <si>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</si>
  <si>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</si>
  <si>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</si>
  <si>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</si>
  <si>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</si>
  <si>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</si>
  <si>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</si>
  <si>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</si>
  <si>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</si>
  <si>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</si>
  <si>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</si>
  <si>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</si>
  <si>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</si>
  <si>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</si>
  <si>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</si>
  <si>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</si>
  <si>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</si>
  <si>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</si>
  <si>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</si>
  <si>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</si>
  <si>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</si>
  <si>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</si>
  <si>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</si>
  <si>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</si>
  <si>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</si>
  <si>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</si>
  <si>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</si>
  <si>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</si>
  <si>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</si>
  <si>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</si>
  <si>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</si>
  <si>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</si>
  <si>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</si>
  <si>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</si>
  <si>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</si>
  <si>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</si>
  <si>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</si>
  <si>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</si>
  <si>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</si>
  <si>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</si>
  <si>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</si>
  <si>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</si>
  <si>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</si>
  <si>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</si>
  <si>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</si>
  <si>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</si>
  <si>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</si>
  <si>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</si>
  <si>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</si>
  <si>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</si>
  <si>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</si>
  <si>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</si>
  <si>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</si>
  <si>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</si>
  <si>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</si>
  <si>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</si>
  <si>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</si>
  <si>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</si>
  <si>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</si>
  <si>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</si>
  <si>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</si>
  <si>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</si>
  <si>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</si>
  <si>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</si>
  <si>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</si>
  <si>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</si>
  <si>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</si>
  <si>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</si>
  <si>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</si>
  <si>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</si>
  <si>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</si>
  <si>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</si>
  <si>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</si>
  <si>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</si>
  <si>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</si>
  <si>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</si>
  <si>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</si>
  <si>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</si>
  <si>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</si>
  <si>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</si>
  <si>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</si>
  <si>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</si>
  <si>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</si>
  <si>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</si>
  <si>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</si>
  <si>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</si>
  <si>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</si>
  <si>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</si>
  <si>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</si>
  <si>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</si>
  <si>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</si>
  <si>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</si>
  <si>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</si>
  <si>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</si>
  <si>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</si>
  <si>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</si>
  <si>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</si>
  <si>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</si>
  <si>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</si>
  <si>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</si>
  <si>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</si>
  <si>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</si>
  <si>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</si>
  <si>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</si>
  <si>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</si>
  <si>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</si>
  <si>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</si>
  <si>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</si>
  <si>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</si>
  <si>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</si>
  <si>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</si>
  <si>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</si>
  <si>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</si>
  <si>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</si>
  <si>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</si>
  <si>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</si>
  <si>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</si>
  <si>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</si>
  <si>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</si>
  <si>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</si>
  <si>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</si>
  <si>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</si>
  <si>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</si>
  <si>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</si>
  <si>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</si>
  <si>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</si>
  <si>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</si>
  <si>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</si>
  <si>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</si>
  <si>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</si>
  <si>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</si>
  <si>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</si>
  <si>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</si>
  <si>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</si>
  <si>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</si>
  <si>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</si>
  <si>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</si>
  <si>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</si>
  <si>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</si>
  <si>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</si>
  <si>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</si>
  <si>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</si>
  <si>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</si>
  <si>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</si>
  <si>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</si>
  <si>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</si>
  <si>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</si>
  <si>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</si>
  <si>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</si>
  <si>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</si>
  <si>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</si>
  <si>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</si>
  <si>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</si>
  <si>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</si>
  <si>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</si>
  <si>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</si>
  <si>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</si>
  <si>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</si>
  <si>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</si>
  <si>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</si>
  <si>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</si>
  <si>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</si>
  <si>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</si>
  <si>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</si>
  <si>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</si>
  <si>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</si>
  <si>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</si>
  <si>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</si>
  <si>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</si>
  <si>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</si>
  <si>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</si>
  <si>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</si>
  <si>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</si>
  <si>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</si>
  <si>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</si>
  <si>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</si>
  <si>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</si>
  <si>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</si>
  <si>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</si>
  <si>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</si>
  <si>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</si>
  <si>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</si>
  <si>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</si>
  <si>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</si>
  <si>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</si>
  <si>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</si>
  <si>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</si>
  <si>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</si>
  <si>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</si>
  <si>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</si>
  <si>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</si>
  <si>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</si>
  <si>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</si>
  <si>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</si>
  <si>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</si>
  <si>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</si>
  <si>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</si>
  <si>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</si>
  <si>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</si>
  <si>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</si>
  <si>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</si>
  <si>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</si>
  <si>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</si>
  <si>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</si>
  <si>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</si>
  <si>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</si>
  <si>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</si>
  <si>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</si>
  <si>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</si>
  <si>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</si>
  <si>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</si>
  <si>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</si>
  <si>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</si>
  <si>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</si>
  <si>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</si>
  <si>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</si>
  <si>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</si>
  <si>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</si>
  <si>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</si>
  <si>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</si>
  <si>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</si>
  <si>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</si>
  <si>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</si>
  <si>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</si>
  <si>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</si>
  <si>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</si>
  <si>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</si>
  <si>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</si>
  <si>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</si>
  <si>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</si>
  <si>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</si>
  <si>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</si>
  <si>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</si>
  <si>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</si>
  <si>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</si>
  <si>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</si>
  <si>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</si>
  <si>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</si>
  <si>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</si>
  <si>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</si>
  <si>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</si>
  <si>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</si>
  <si>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</si>
  <si>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</si>
  <si>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</si>
  <si>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</si>
  <si>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</si>
  <si>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</si>
  <si>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</si>
  <si>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</si>
  <si>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</si>
  <si>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</si>
  <si>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</si>
  <si>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</si>
  <si>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</si>
  <si>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</si>
  <si>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</si>
  <si>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</si>
  <si>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</si>
  <si>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</si>
  <si>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</si>
  <si>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</si>
  <si>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</si>
  <si>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</si>
  <si>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</si>
  <si>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</si>
  <si>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</si>
  <si>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</si>
  <si>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</si>
  <si>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</si>
  <si>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</si>
  <si>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</si>
  <si>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</si>
  <si>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</si>
  <si>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</si>
  <si>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</si>
  <si>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</si>
  <si>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</si>
  <si>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</si>
  <si>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</si>
  <si>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</si>
  <si>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</si>
  <si>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</si>
  <si>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</si>
  <si>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</si>
  <si>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</si>
  <si>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</si>
  <si>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</si>
  <si>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</si>
  <si>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</si>
  <si>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</si>
  <si>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</si>
  <si>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</si>
  <si>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</si>
  <si>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</si>
  <si>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</si>
  <si>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</si>
  <si>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</si>
  <si>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</si>
  <si>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</si>
  <si>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</si>
  <si>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</si>
  <si>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</si>
  <si>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</si>
  <si>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</si>
  <si>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</si>
  <si>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</si>
  <si>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</si>
  <si>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</si>
  <si>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</si>
  <si>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</si>
  <si>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</si>
  <si>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</si>
  <si>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</si>
  <si>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</si>
  <si>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</si>
  <si>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</si>
  <si>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</si>
  <si>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</si>
  <si>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</si>
  <si>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</si>
  <si>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</si>
  <si>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</si>
  <si>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</si>
  <si>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</si>
  <si>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</si>
  <si>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</si>
  <si>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</si>
  <si>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</si>
  <si>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</si>
  <si>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</si>
  <si>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</si>
  <si>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</si>
  <si>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</si>
  <si>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</si>
  <si>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</si>
  <si>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</si>
  <si>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</si>
  <si>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</si>
  <si>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</si>
  <si>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</si>
  <si>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</si>
  <si>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</si>
  <si>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</si>
  <si>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</si>
  <si>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</si>
  <si>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</si>
  <si>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</si>
  <si>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</si>
  <si>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</si>
  <si>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</si>
  <si>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</si>
  <si>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</si>
  <si>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</si>
  <si>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</si>
  <si>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</si>
  <si>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</si>
  <si>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</si>
  <si>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</si>
  <si>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</si>
  <si>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</si>
  <si>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</si>
  <si>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</si>
  <si>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</si>
  <si>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</si>
  <si>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</si>
  <si>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</si>
  <si>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</si>
  <si>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</si>
  <si>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</si>
  <si>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</si>
  <si>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</si>
  <si>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</si>
  <si>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</si>
  <si>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</si>
  <si>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</si>
  <si>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</si>
  <si>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</si>
  <si>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</si>
  <si>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</si>
  <si>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</si>
  <si>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</si>
  <si>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</si>
  <si>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</si>
  <si>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</si>
  <si>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</si>
  <si>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</si>
  <si>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</si>
  <si>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</si>
  <si>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</si>
  <si>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</si>
  <si>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</si>
  <si>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</si>
  <si>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</si>
  <si>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</si>
  <si>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</si>
  <si>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</si>
  <si>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</si>
  <si>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</si>
  <si>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</si>
  <si>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</si>
  <si>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</si>
  <si>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</si>
  <si>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</si>
  <si>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</si>
  <si>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</si>
  <si>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</si>
  <si>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</si>
  <si>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</si>
  <si>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</si>
  <si>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</si>
  <si>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</si>
  <si>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</si>
  <si>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</si>
  <si>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</si>
  <si>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</si>
  <si>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</si>
  <si>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</si>
  <si>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</si>
  <si>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</si>
  <si>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</si>
  <si>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</si>
  <si>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</si>
  <si>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</si>
  <si>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</si>
  <si>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</si>
  <si>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</si>
  <si>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</si>
  <si>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</si>
  <si>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</si>
  <si>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</si>
  <si>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</si>
  <si>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</si>
  <si>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</si>
  <si>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</si>
  <si>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</si>
  <si>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</si>
  <si>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</si>
  <si>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</si>
  <si>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</si>
  <si>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</si>
  <si>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</si>
  <si>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</si>
  <si>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</si>
  <si>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</si>
  <si>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</si>
  <si>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</si>
  <si>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</si>
  <si>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</si>
  <si>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</si>
  <si>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</si>
  <si>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</si>
  <si>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</si>
  <si>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</si>
  <si>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</si>
  <si>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</si>
  <si>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</si>
  <si>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</si>
  <si>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</si>
  <si>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</si>
  <si>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</si>
  <si>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</si>
  <si>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</si>
  <si>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</si>
  <si>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</si>
  <si>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</si>
  <si>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</si>
  <si>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</si>
  <si>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</si>
  <si>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</si>
  <si>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</si>
  <si>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</si>
  <si>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</si>
  <si>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</si>
  <si>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</si>
  <si>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</si>
  <si>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</si>
  <si>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</si>
  <si>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</si>
  <si>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</si>
  <si>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</si>
  <si>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</si>
  <si>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</si>
  <si>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</si>
  <si>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</si>
  <si>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</si>
  <si>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</si>
  <si>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</si>
  <si>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</si>
  <si>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</si>
  <si>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</si>
  <si>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</si>
  <si>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</si>
  <si>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</si>
  <si>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</si>
  <si>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</si>
  <si>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</si>
  <si>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</si>
  <si>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</si>
  <si>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</si>
  <si>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</si>
  <si>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</si>
  <si>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</si>
  <si>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</si>
  <si>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</si>
  <si>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</si>
  <si>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</si>
  <si>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</si>
  <si>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</si>
  <si>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</si>
  <si>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</si>
  <si>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</si>
  <si>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</si>
  <si>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</si>
  <si>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</si>
  <si>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</si>
  <si>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</si>
  <si>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</si>
  <si>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</si>
  <si>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</si>
  <si>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</si>
  <si>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</si>
  <si>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</si>
  <si>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</si>
  <si>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</si>
  <si>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</si>
  <si>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</si>
  <si>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</si>
  <si>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</si>
  <si>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</si>
  <si>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</si>
  <si>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</si>
  <si>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</si>
  <si>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</si>
  <si>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</si>
  <si>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</si>
  <si>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</si>
  <si>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</si>
  <si>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</si>
  <si>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</si>
  <si>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</si>
  <si>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</si>
  <si>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</si>
  <si>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</si>
  <si>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</si>
  <si>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</si>
  <si>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</si>
  <si>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</si>
  <si>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</si>
  <si>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</si>
  <si>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</si>
  <si>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</si>
  <si>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</si>
  <si>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</si>
  <si>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</si>
  <si>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</si>
  <si>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</si>
  <si>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</si>
  <si>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</si>
  <si>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</si>
  <si>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</si>
  <si>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</si>
  <si>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</si>
  <si>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</si>
  <si>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</si>
  <si>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</si>
  <si>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</si>
  <si>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</si>
  <si>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</si>
  <si>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</si>
  <si>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</si>
  <si>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</si>
  <si>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</si>
  <si>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</si>
  <si>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</si>
  <si>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</si>
  <si>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</si>
  <si>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</si>
  <si>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</si>
  <si>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</si>
  <si>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</si>
  <si>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</si>
  <si>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</si>
  <si>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</si>
  <si>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</si>
  <si>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</si>
  <si>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</si>
  <si>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</si>
  <si>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</si>
  <si>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</si>
  <si>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</si>
  <si>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</si>
  <si>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</si>
  <si>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</si>
  <si>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</si>
  <si>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</si>
  <si>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</si>
  <si>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</si>
  <si>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</si>
  <si>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</si>
  <si>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</si>
  <si>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</si>
  <si>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</si>
  <si>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</si>
  <si>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</si>
  <si>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</si>
  <si>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</si>
  <si>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</si>
  <si>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</si>
  <si>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</si>
  <si>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</si>
  <si>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</si>
  <si>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</si>
  <si>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</si>
  <si>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</si>
  <si>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</si>
  <si>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</si>
  <si>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</si>
  <si>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</si>
  <si>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</si>
  <si>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</si>
  <si>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</si>
  <si>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</si>
  <si>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</si>
  <si>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</si>
  <si>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</si>
  <si>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</si>
  <si>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</si>
  <si>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</si>
  <si>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</si>
  <si>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</si>
  <si>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</si>
  <si>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</si>
  <si>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</si>
  <si>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</si>
  <si>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</si>
  <si>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</si>
  <si>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</si>
  <si>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</si>
  <si>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</si>
  <si>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</si>
  <si>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</si>
  <si>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</si>
  <si>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</si>
  <si>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</si>
  <si>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</si>
  <si>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</si>
  <si>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</si>
  <si>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</si>
  <si>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</si>
  <si>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</si>
  <si>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</si>
  <si>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</si>
  <si>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</si>
  <si>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</si>
  <si>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</si>
  <si>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</si>
  <si>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</si>
  <si>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</si>
  <si>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</si>
  <si>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</si>
  <si>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</si>
  <si>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</si>
  <si>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</si>
  <si>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</si>
  <si>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</si>
  <si>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</si>
  <si>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</si>
  <si>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</si>
  <si>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</si>
  <si>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</si>
  <si>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</si>
  <si>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</si>
  <si>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</si>
  <si>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</si>
  <si>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</si>
  <si>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</si>
  <si>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</si>
  <si>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</si>
  <si>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</si>
  <si>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</si>
  <si>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</si>
  <si>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</si>
  <si>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</si>
  <si>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</si>
  <si>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</si>
  <si>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</si>
  <si>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</si>
  <si>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</si>
  <si>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</si>
  <si>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</si>
  <si>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</si>
  <si>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</si>
  <si>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</si>
  <si>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</si>
  <si>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</si>
  <si>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</si>
  <si>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</si>
  <si>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</si>
  <si>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</si>
  <si>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</si>
  <si>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</si>
  <si>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</si>
  <si>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</si>
  <si>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</si>
  <si>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</si>
  <si>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</si>
  <si>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</si>
  <si>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</si>
  <si>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</si>
  <si>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</si>
  <si>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</si>
  <si>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</si>
  <si>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</si>
  <si>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</si>
  <si>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</si>
  <si>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</si>
  <si>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</si>
  <si>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</si>
  <si>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</si>
  <si>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</si>
  <si>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</si>
  <si>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</si>
  <si>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</si>
  <si>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</si>
  <si>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</si>
  <si>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</si>
  <si>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</si>
  <si>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</si>
  <si>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</si>
  <si>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</si>
  <si>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</si>
  <si>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</si>
  <si>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</si>
  <si>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</si>
  <si>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</si>
  <si>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</si>
  <si>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</si>
  <si>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</si>
  <si>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</si>
  <si>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</si>
  <si>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</si>
  <si>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</si>
  <si>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</si>
  <si>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</si>
  <si>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</si>
  <si>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</si>
  <si>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</si>
  <si>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</si>
  <si>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</si>
  <si>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</si>
  <si>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</si>
  <si>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</si>
  <si>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</si>
  <si>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</si>
  <si>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</si>
  <si>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</si>
  <si>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</si>
  <si>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</si>
  <si>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</si>
  <si>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</si>
  <si>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</si>
  <si>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</si>
  <si>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</si>
  <si>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</si>
  <si>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</si>
  <si>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</si>
  <si>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</si>
  <si>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</si>
  <si>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</si>
  <si>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</si>
  <si>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</si>
  <si>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</si>
  <si>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</si>
  <si>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</si>
  <si>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</si>
  <si>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</si>
  <si>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</si>
  <si>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</si>
  <si>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</si>
  <si>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</si>
  <si>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</si>
  <si>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</si>
  <si>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</si>
  <si>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</si>
  <si>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</si>
  <si>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</si>
  <si>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</si>
  <si>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</si>
  <si>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</si>
  <si>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</si>
  <si>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</si>
  <si>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</si>
  <si>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</si>
  <si>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</si>
  <si>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</si>
  <si>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</si>
  <si>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</si>
  <si>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</si>
  <si>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</si>
  <si>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</si>
  <si>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</si>
  <si>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</si>
  <si>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</si>
  <si>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</si>
  <si>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</si>
  <si>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</si>
  <si>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</si>
  <si>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</si>
  <si>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</si>
  <si>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</si>
  <si>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</si>
  <si>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</si>
  <si>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</si>
  <si>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</si>
  <si>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</si>
  <si>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</si>
  <si>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</si>
  <si>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</si>
  <si>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</si>
  <si>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</si>
  <si>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</si>
  <si>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</si>
  <si>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</si>
  <si>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</si>
  <si>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</si>
  <si>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</si>
  <si>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</si>
  <si>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</si>
  <si>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</si>
  <si>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</si>
  <si>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</si>
  <si>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</si>
  <si>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</si>
  <si>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</si>
  <si>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</si>
  <si>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</si>
  <si>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</si>
  <si>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</si>
  <si>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</si>
  <si>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</si>
  <si>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</si>
  <si>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</si>
  <si>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</si>
  <si>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</si>
  <si>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</si>
  <si>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</si>
  <si>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</si>
  <si>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</si>
  <si>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</si>
  <si>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</si>
  <si>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</si>
  <si>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</si>
  <si>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</si>
  <si>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</si>
  <si>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</si>
  <si>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</si>
  <si>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</si>
  <si>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</si>
  <si>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</si>
  <si>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</si>
  <si>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</si>
  <si>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</si>
  <si>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</si>
  <si>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</si>
  <si>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</si>
  <si>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</si>
  <si>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</si>
  <si>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</si>
  <si>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</si>
  <si>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</si>
  <si>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</si>
  <si>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</si>
  <si>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</si>
  <si>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</si>
  <si>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</si>
  <si>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</si>
  <si>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</si>
  <si>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</si>
  <si>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</si>
  <si>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</si>
  <si>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</si>
  <si>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</si>
  <si>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</si>
  <si>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</si>
  <si>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</si>
  <si>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</si>
  <si>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</si>
  <si>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</si>
  <si>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</si>
  <si>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</si>
  <si>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</si>
  <si>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</si>
  <si>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</si>
  <si>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</si>
  <si>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</si>
  <si>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</si>
  <si>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</si>
  <si>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</si>
  <si>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</si>
  <si>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</si>
  <si>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</si>
  <si>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</si>
  <si>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</si>
  <si>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</si>
  <si>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</si>
  <si>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</si>
  <si>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</si>
  <si>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</si>
  <si>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</si>
  <si>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</si>
  <si>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</si>
  <si>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</si>
  <si>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</si>
  <si>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</si>
  <si>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</si>
  <si>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</si>
  <si>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</si>
  <si>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</si>
  <si>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</si>
  <si>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</si>
  <si>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</si>
  <si>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</si>
  <si>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</si>
  <si>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</si>
  <si>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</si>
  <si>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</si>
  <si>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</si>
  <si>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</si>
  <si>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</si>
  <si>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</si>
  <si>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</si>
  <si>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</si>
  <si>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</si>
  <si>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</si>
  <si>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</si>
  <si>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</si>
  <si>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</si>
  <si>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</si>
  <si>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</si>
  <si>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</si>
  <si>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</si>
  <si>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</si>
  <si>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</si>
  <si>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</si>
  <si>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</si>
  <si>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</si>
  <si>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</si>
  <si>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</si>
  <si>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</si>
  <si>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</si>
  <si>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</si>
  <si>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</si>
  <si>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</si>
  <si>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</si>
  <si>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</si>
  <si>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</si>
  <si>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</si>
  <si>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</si>
  <si>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</si>
  <si>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</si>
  <si>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</si>
  <si>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</si>
  <si>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</si>
  <si>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</si>
  <si>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</si>
  <si>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</si>
  <si>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</si>
  <si>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</si>
  <si>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</si>
  <si>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</si>
  <si>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</si>
  <si>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</si>
  <si>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</si>
  <si>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</si>
  <si>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</si>
  <si>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</si>
  <si>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</si>
  <si>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</si>
  <si>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</si>
  <si>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</si>
  <si>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</si>
  <si>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</si>
  <si>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</si>
  <si>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</si>
  <si>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</si>
  <si>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</si>
  <si>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</si>
  <si>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</si>
  <si>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</si>
  <si>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</si>
  <si>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</si>
  <si>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</si>
  <si>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</si>
  <si>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</si>
  <si>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</si>
  <si>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</si>
  <si>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</si>
  <si>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</si>
  <si>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</si>
  <si>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</si>
  <si>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</si>
  <si>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</si>
  <si>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</si>
  <si>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</si>
  <si>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</si>
  <si>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</si>
  <si>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</si>
  <si>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</si>
  <si>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</si>
  <si>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</si>
  <si>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</si>
  <si>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</si>
  <si>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</si>
  <si>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</si>
  <si>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</si>
  <si>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</si>
  <si>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</si>
  <si>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</si>
  <si>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</si>
  <si>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</si>
  <si>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</si>
  <si>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</si>
  <si>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</si>
  <si>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</si>
  <si>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</si>
  <si>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</si>
  <si>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</si>
  <si>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</si>
  <si>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</si>
  <si>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</si>
  <si>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</si>
  <si>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</si>
  <si>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</si>
  <si>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</si>
  <si>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</si>
  <si>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</si>
  <si>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</si>
  <si>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</si>
  <si>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</si>
  <si>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</si>
  <si>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</si>
  <si>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</si>
  <si>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</si>
  <si>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</si>
  <si>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</si>
  <si>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</si>
  <si>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</si>
  <si>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</si>
  <si>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</si>
  <si>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</si>
  <si>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</si>
  <si>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</si>
  <si>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</si>
  <si>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</si>
  <si>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</si>
  <si>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</si>
  <si>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</si>
  <si>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</si>
  <si>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</si>
  <si>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</si>
  <si>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</si>
  <si>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</si>
  <si>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</si>
  <si>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</si>
  <si>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</si>
  <si>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</si>
  <si>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</si>
  <si>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</si>
  <si>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</si>
  <si>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</si>
  <si>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</si>
  <si>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</si>
  <si>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</si>
  <si>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</si>
  <si>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</si>
  <si>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</si>
  <si>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</si>
  <si>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</si>
  <si>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</si>
  <si>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</si>
  <si>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</si>
  <si>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</si>
  <si>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</si>
  <si>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</si>
  <si>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</si>
  <si>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</si>
  <si>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</si>
  <si>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</si>
  <si>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</si>
  <si>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</si>
  <si>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</si>
  <si>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</si>
  <si>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</si>
  <si>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</si>
  <si>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</si>
  <si>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</si>
  <si>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</si>
  <si>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</si>
  <si>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</si>
  <si>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</si>
  <si>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</si>
  <si>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</si>
  <si>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</si>
  <si>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</si>
  <si>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</si>
  <si>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</si>
  <si>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</si>
  <si>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</si>
  <si>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</si>
  <si>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</si>
  <si>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</si>
  <si>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</si>
  <si>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</si>
  <si>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</si>
  <si>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</si>
  <si>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</si>
  <si>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</si>
  <si>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</si>
  <si>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</si>
  <si>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</si>
  <si>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</si>
  <si>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</si>
  <si>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</si>
  <si>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</si>
  <si>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</si>
  <si>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</si>
  <si>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</si>
  <si>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</si>
  <si>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</si>
  <si>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</si>
  <si>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</si>
  <si>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</si>
  <si>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</si>
  <si>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</si>
  <si>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</si>
  <si>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</si>
  <si>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</si>
  <si>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</si>
  <si>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</si>
  <si>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</si>
  <si>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</si>
  <si>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</si>
  <si>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</si>
  <si>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</si>
  <si>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</si>
  <si>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</si>
  <si>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</si>
  <si>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</si>
  <si>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</si>
  <si>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</si>
  <si>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</si>
  <si>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</si>
  <si>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</si>
  <si>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</si>
  <si>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</si>
  <si>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</si>
  <si>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</si>
  <si>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</si>
  <si>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</si>
  <si>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</si>
  <si>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</si>
  <si>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</si>
  <si>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</si>
  <si>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</si>
  <si>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</si>
  <si>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</si>
  <si>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</si>
  <si>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</si>
  <si>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</si>
  <si>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</si>
  <si>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</si>
  <si>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</si>
  <si>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</si>
  <si>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</si>
  <si>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</si>
  <si>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</si>
  <si>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</si>
  <si>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</si>
  <si>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</si>
  <si>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</si>
  <si>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</si>
  <si>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</si>
  <si>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</si>
  <si>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</si>
  <si>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</si>
  <si>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</si>
  <si>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</si>
  <si>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</si>
  <si>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</si>
  <si>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</si>
  <si>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</si>
  <si>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</si>
  <si>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</si>
  <si>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</si>
  <si>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</si>
  <si>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</si>
  <si>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</si>
  <si>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</si>
  <si>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</si>
  <si>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</si>
  <si>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</si>
  <si>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</si>
  <si>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</si>
  <si>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</si>
  <si>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</si>
  <si>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</si>
  <si>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</si>
  <si>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</si>
  <si>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</si>
  <si>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</si>
  <si>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</si>
  <si>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</si>
  <si>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</si>
  <si>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</si>
  <si>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</si>
  <si>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</si>
  <si>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</si>
  <si>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</si>
  <si>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</si>
  <si>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</si>
  <si>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</si>
  <si>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</si>
  <si>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</si>
  <si>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</si>
  <si>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</si>
  <si>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</si>
  <si>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</si>
  <si>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</si>
  <si>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</si>
  <si>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</si>
  <si>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</si>
  <si>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</si>
  <si>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</si>
  <si>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</si>
  <si>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</si>
  <si>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</si>
  <si>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</si>
  <si>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</si>
  <si>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</si>
  <si>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</si>
  <si>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</si>
  <si>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</si>
  <si>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</si>
  <si>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</si>
  <si>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</si>
  <si>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</si>
  <si>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</si>
  <si>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</si>
  <si>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</si>
  <si>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</si>
  <si>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</si>
  <si>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</si>
  <si>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</si>
  <si>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</si>
  <si>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</si>
  <si>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</si>
  <si>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</si>
  <si>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</si>
  <si>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</si>
  <si>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</si>
  <si>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</si>
  <si>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</si>
  <si>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</si>
  <si>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</si>
  <si>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</si>
  <si>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</si>
  <si>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</si>
  <si>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</si>
  <si>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</si>
  <si>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</si>
  <si>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</si>
  <si>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</si>
  <si>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</si>
  <si>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</si>
  <si>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</si>
  <si>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</si>
  <si>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</si>
  <si>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</si>
  <si>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</si>
  <si>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</si>
  <si>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</si>
  <si>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</si>
  <si>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</si>
  <si>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</si>
  <si>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</si>
  <si>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</si>
  <si>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</si>
  <si>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</si>
  <si>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</si>
  <si>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</si>
  <si>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</si>
  <si>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</si>
  <si>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</si>
  <si>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</si>
  <si>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</si>
  <si>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</si>
  <si>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</si>
  <si>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</si>
  <si>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</si>
  <si>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</si>
  <si>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</si>
  <si>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</si>
  <si>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</si>
  <si>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</si>
  <si>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</si>
  <si>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</si>
  <si>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</si>
  <si>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</si>
  <si>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</si>
  <si>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</si>
  <si>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</si>
  <si>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</si>
  <si>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</si>
  <si>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</si>
  <si>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</si>
  <si>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</si>
  <si>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</si>
  <si>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</si>
  <si>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</si>
  <si>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</si>
  <si>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</si>
  <si>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</si>
  <si>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</si>
  <si>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</si>
  <si>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</si>
  <si>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</si>
  <si>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</si>
  <si>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</si>
  <si>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</si>
  <si>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</si>
  <si>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</si>
  <si>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</si>
  <si>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</si>
  <si>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</si>
  <si>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</si>
  <si>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</si>
  <si>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</si>
  <si>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</si>
  <si>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</si>
  <si>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</si>
  <si>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</si>
  <si>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</si>
  <si>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</si>
  <si>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</si>
  <si>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</si>
  <si>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</si>
  <si>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</si>
  <si>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</si>
  <si>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</si>
  <si>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</si>
  <si>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</si>
  <si>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</si>
  <si>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</si>
  <si>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</si>
  <si>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</si>
  <si>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</si>
  <si>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</si>
  <si>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</si>
  <si>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</si>
  <si>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</si>
  <si>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</si>
  <si>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</si>
  <si>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</si>
  <si>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</si>
  <si>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</si>
  <si>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</si>
  <si>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</si>
  <si>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</si>
  <si>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</si>
  <si>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</si>
  <si>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</si>
  <si>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</si>
  <si>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</si>
  <si>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</si>
  <si>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</si>
  <si>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</si>
  <si>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</si>
  <si>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</si>
  <si>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</si>
  <si>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</si>
  <si>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</si>
  <si>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</si>
  <si>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</si>
  <si>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</si>
  <si>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</si>
  <si>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</si>
  <si>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</si>
  <si>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</si>
  <si>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</si>
  <si>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</si>
  <si>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</si>
  <si>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</si>
  <si>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</si>
  <si>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</si>
  <si>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</si>
  <si>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</si>
  <si>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</si>
  <si>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</si>
  <si>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</si>
  <si>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</si>
  <si>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</si>
  <si>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</si>
  <si>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</si>
  <si>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</si>
  <si>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</si>
  <si>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</si>
  <si>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</si>
  <si>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</si>
  <si>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</si>
  <si>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</si>
  <si>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</si>
  <si>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</si>
  <si>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</si>
  <si>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</si>
  <si>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</si>
  <si>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</si>
  <si>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</si>
  <si>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</si>
  <si>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</si>
  <si>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</si>
  <si>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</si>
  <si>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</si>
  <si>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</si>
  <si>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</si>
  <si>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</si>
  <si>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</si>
  <si>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</si>
  <si>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</si>
  <si>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</si>
  <si>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</si>
  <si>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</si>
  <si>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</si>
  <si>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</si>
  <si>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</si>
  <si>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</si>
  <si>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</si>
  <si>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</si>
  <si>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</si>
  <si>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</si>
  <si>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</si>
  <si>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</si>
  <si>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</si>
  <si>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</si>
  <si>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</si>
  <si>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</si>
  <si>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</si>
  <si>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</si>
  <si>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</si>
  <si>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</si>
  <si>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</si>
  <si>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</si>
  <si>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</si>
  <si>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</si>
  <si>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</si>
  <si>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</si>
  <si>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</si>
  <si>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</si>
  <si>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</si>
  <si>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</si>
  <si>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</si>
  <si>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</si>
  <si>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</si>
  <si>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</si>
  <si>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</si>
  <si>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</si>
  <si>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</si>
  <si>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</si>
  <si>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</si>
  <si>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</si>
  <si>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</si>
  <si>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</si>
  <si>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</si>
  <si>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</si>
  <si>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</si>
  <si>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</si>
  <si>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</si>
  <si>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</si>
  <si>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</si>
  <si>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</si>
  <si>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</si>
  <si>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</si>
  <si>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</si>
  <si>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</si>
  <si>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</si>
  <si>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</si>
  <si>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</si>
  <si>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</si>
  <si>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</si>
  <si>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</si>
  <si>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</si>
  <si>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</si>
  <si>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</si>
  <si>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</si>
  <si>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</si>
  <si>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</si>
  <si>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</si>
  <si>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</si>
  <si>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</si>
  <si>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</si>
  <si>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</si>
  <si>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</si>
  <si>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</si>
  <si>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</si>
  <si>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</si>
  <si>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</si>
  <si>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</si>
  <si>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</si>
  <si>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</si>
  <si>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</si>
  <si>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</si>
  <si>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</si>
  <si>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</si>
  <si>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</si>
  <si>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</si>
  <si>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</si>
  <si>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</si>
  <si>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</si>
  <si>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</si>
  <si>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</si>
  <si>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</si>
  <si>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</si>
  <si>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</si>
  <si>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</si>
  <si>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</si>
  <si>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</si>
  <si>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</si>
  <si>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</si>
  <si>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</si>
  <si>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</si>
  <si>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</si>
  <si>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</si>
  <si>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</si>
  <si>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</si>
  <si>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</si>
  <si>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</si>
  <si>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</si>
  <si>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</si>
  <si>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</si>
  <si>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</si>
  <si>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</si>
  <si>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</si>
  <si>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</si>
  <si>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</si>
  <si>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</si>
  <si>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</si>
  <si>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</si>
  <si>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</si>
  <si>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</si>
  <si>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</si>
  <si>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</si>
  <si>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</si>
  <si>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</si>
  <si>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</si>
  <si>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</si>
  <si>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</si>
  <si>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</si>
  <si>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</si>
  <si>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</si>
  <si>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</si>
  <si>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</si>
  <si>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</si>
  <si>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</si>
  <si>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</si>
  <si>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</si>
  <si>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</si>
  <si>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</si>
  <si>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</si>
  <si>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</si>
  <si>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</si>
  <si>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</si>
  <si>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</si>
  <si>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</si>
  <si>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</si>
  <si>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</si>
  <si>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</si>
  <si>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</si>
  <si>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</si>
  <si>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</si>
  <si>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</si>
  <si>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</si>
  <si>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</si>
  <si>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</si>
  <si>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</si>
  <si>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</si>
  <si>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</si>
  <si>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</si>
  <si>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</si>
  <si>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</si>
  <si>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</si>
  <si>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</si>
  <si>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</si>
  <si>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</si>
  <si>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</si>
  <si>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</si>
  <si>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</si>
  <si>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</si>
  <si>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</si>
  <si>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</si>
  <si>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</si>
  <si>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</si>
  <si>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</si>
  <si>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</si>
  <si>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</si>
  <si>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</si>
  <si>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</si>
  <si>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</si>
  <si>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</si>
  <si>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</si>
  <si>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</si>
  <si>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</si>
  <si>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</si>
  <si>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</si>
  <si>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</si>
  <si>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</si>
  <si>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</si>
  <si>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</si>
  <si>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</si>
  <si>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</si>
  <si>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</si>
  <si>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</si>
  <si>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</si>
  <si>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</si>
  <si>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</si>
  <si>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</si>
  <si>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</si>
  <si>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</si>
  <si>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</si>
  <si>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</si>
  <si>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</si>
  <si>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</si>
  <si>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</si>
  <si>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</si>
  <si>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</si>
  <si>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</si>
  <si>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</si>
  <si>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</si>
  <si>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</si>
  <si>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</si>
  <si>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</si>
  <si>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</si>
  <si>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</si>
  <si>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</si>
  <si>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</si>
  <si>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</si>
  <si>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</si>
  <si>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</si>
  <si>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</si>
  <si>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</si>
  <si>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</si>
  <si>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</si>
  <si>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</si>
  <si>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</si>
  <si>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</si>
  <si>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</si>
  <si>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</si>
  <si>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</si>
  <si>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</si>
  <si>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</si>
  <si>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</si>
  <si>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</si>
  <si>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</si>
  <si>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</si>
  <si>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</si>
  <si>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</si>
  <si>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</si>
  <si>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</si>
  <si>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</si>
  <si>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</si>
  <si>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</si>
  <si>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</si>
  <si>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</si>
  <si>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</si>
  <si>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</si>
  <si>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</si>
  <si>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</si>
  <si>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</si>
  <si>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</si>
  <si>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</si>
  <si>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</si>
  <si>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</si>
  <si>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</si>
  <si>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</si>
  <si>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</si>
  <si>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</si>
  <si>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</si>
  <si>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</si>
  <si>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</si>
  <si>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</si>
  <si>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</si>
  <si>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</si>
  <si>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</si>
  <si>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</si>
  <si>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</si>
  <si>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</si>
  <si>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</si>
  <si>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</si>
  <si>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</si>
  <si>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</si>
  <si>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</si>
  <si>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</si>
  <si>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</si>
  <si>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</si>
  <si>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</si>
  <si>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</si>
  <si>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</si>
  <si>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</si>
  <si>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</si>
  <si>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</si>
  <si>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</si>
  <si>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</si>
  <si>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</si>
  <si>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</si>
  <si>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</si>
  <si>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</si>
  <si>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</si>
  <si>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</si>
  <si>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</si>
  <si>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</si>
  <si>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</si>
  <si>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</si>
  <si>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</si>
  <si>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</si>
  <si>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</si>
  <si>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</si>
  <si>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</si>
  <si>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</si>
  <si>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</si>
  <si>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</si>
  <si>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</si>
  <si>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</si>
  <si>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</si>
  <si>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</si>
  <si>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</si>
  <si>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</si>
  <si>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</si>
  <si>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</si>
  <si>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</si>
  <si>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</si>
  <si>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</si>
  <si>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</si>
  <si>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</si>
  <si>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</si>
  <si>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</si>
  <si>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</si>
  <si>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</si>
  <si>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</si>
  <si>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</si>
  <si>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</si>
  <si>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</si>
  <si>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</si>
  <si>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</si>
  <si>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</si>
  <si>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</si>
  <si>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</si>
  <si>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</si>
  <si>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</si>
  <si>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</si>
  <si>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</si>
  <si>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</si>
  <si>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</si>
  <si>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</si>
  <si>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</si>
  <si>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</si>
  <si>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</si>
  <si>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</si>
  <si>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</si>
  <si>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</si>
  <si>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</si>
  <si>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</si>
  <si>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</si>
  <si>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</si>
  <si>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</si>
  <si>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</si>
  <si>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</si>
  <si>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</si>
  <si>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</si>
  <si>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</si>
  <si>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</si>
  <si>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</si>
  <si>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</si>
  <si>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</si>
  <si>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</si>
  <si>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</si>
  <si>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</si>
  <si>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</si>
  <si>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</si>
  <si>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</si>
  <si>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</si>
  <si>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</si>
  <si>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</si>
  <si>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</si>
  <si>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</si>
  <si>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</si>
  <si>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</si>
  <si>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</si>
  <si>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</si>
  <si>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</si>
  <si>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</si>
  <si>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</si>
  <si>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</si>
  <si>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</si>
  <si>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</si>
  <si>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</si>
  <si>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</si>
  <si>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</si>
  <si>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</si>
  <si>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</si>
  <si>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</si>
  <si>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</si>
  <si>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</si>
  <si>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</si>
  <si>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</si>
  <si>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</si>
  <si>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</si>
  <si>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</si>
  <si>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</si>
  <si>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</si>
  <si>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</si>
  <si>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</si>
  <si>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</si>
  <si>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</si>
  <si>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</si>
  <si>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</si>
  <si>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</si>
  <si>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</si>
  <si>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</si>
  <si>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</si>
  <si>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</si>
  <si>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</si>
  <si>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</si>
  <si>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</si>
  <si>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</si>
  <si>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</si>
  <si>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</si>
  <si>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</si>
  <si>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</si>
  <si>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</si>
  <si>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</si>
  <si>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</si>
  <si>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</si>
  <si>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</si>
  <si>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</si>
  <si>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</si>
  <si>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</si>
  <si>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</si>
  <si>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</si>
  <si>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</si>
  <si>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</si>
  <si>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</si>
  <si>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</si>
  <si>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</si>
  <si>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</si>
  <si>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</si>
  <si>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</si>
  <si>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</si>
  <si>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</si>
  <si>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</si>
  <si>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</si>
  <si>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</si>
  <si>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</si>
  <si>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</si>
  <si>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</si>
  <si>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</si>
  <si>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</si>
  <si>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</si>
  <si>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</si>
  <si>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</si>
  <si>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</si>
  <si>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</si>
  <si>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</si>
  <si>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</si>
  <si>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</si>
  <si>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</si>
  <si>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</si>
  <si>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</si>
  <si>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</si>
  <si>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</si>
  <si>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</si>
  <si>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</si>
  <si>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</si>
  <si>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</si>
  <si>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</si>
  <si>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</si>
  <si>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</si>
  <si>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</si>
  <si>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</si>
  <si>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</si>
  <si>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</si>
  <si>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</si>
  <si>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</si>
  <si>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</si>
  <si>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</si>
  <si>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</si>
  <si>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</si>
  <si>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</si>
  <si>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</si>
  <si>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</si>
  <si>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</si>
  <si>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</si>
  <si>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</si>
  <si>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</si>
  <si>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</si>
  <si>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</si>
  <si>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</si>
  <si>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</si>
  <si>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</si>
  <si>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</si>
  <si>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</si>
  <si>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</si>
  <si>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</si>
  <si>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</si>
  <si>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</si>
  <si>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</si>
  <si>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</si>
  <si>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</si>
  <si>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</si>
  <si>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</si>
  <si>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</si>
  <si>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</si>
  <si>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</si>
  <si>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</si>
  <si>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</si>
  <si>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</si>
  <si>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</si>
  <si>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</si>
  <si>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</si>
  <si>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</si>
  <si>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</si>
  <si>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</si>
  <si>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</si>
  <si>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</si>
  <si>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</si>
  <si>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</si>
  <si>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</si>
  <si>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</si>
  <si>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</si>
  <si>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</si>
  <si>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</si>
  <si>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</si>
  <si>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</si>
  <si>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</si>
  <si>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</si>
  <si>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</si>
  <si>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</si>
  <si>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</si>
  <si>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</si>
  <si>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</si>
  <si>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</si>
  <si>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</si>
  <si>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</si>
  <si>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</si>
  <si>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</si>
  <si>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</si>
  <si>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</si>
  <si>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</si>
  <si>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</si>
  <si>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</si>
  <si>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</si>
  <si>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</si>
  <si>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</si>
  <si>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</si>
  <si>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</si>
  <si>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</si>
  <si>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</si>
  <si>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</si>
  <si>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</si>
  <si>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</si>
  <si>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</si>
  <si>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</si>
  <si>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</si>
  <si>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</si>
  <si>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</si>
  <si>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</si>
  <si>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</si>
  <si>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</si>
  <si>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</si>
  <si>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</si>
  <si>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</si>
  <si>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</si>
  <si>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</si>
  <si>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</si>
  <si>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</si>
  <si>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</si>
  <si>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</si>
  <si>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</si>
  <si>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</si>
  <si>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</si>
  <si>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</si>
  <si>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</si>
  <si>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</si>
  <si>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</si>
  <si>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</si>
  <si>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</si>
  <si>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</si>
  <si>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</si>
  <si>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</si>
  <si>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</si>
  <si>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</si>
  <si>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</si>
  <si>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</si>
  <si>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</si>
  <si>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</si>
  <si>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</si>
  <si>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</si>
  <si>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</si>
  <si>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</si>
  <si>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</si>
  <si>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</si>
  <si>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</si>
  <si>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</si>
  <si>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</si>
  <si>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</si>
  <si>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</si>
  <si>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</si>
  <si>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</si>
  <si>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</si>
  <si>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</si>
  <si>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</si>
  <si>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</si>
  <si>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</si>
  <si>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</si>
  <si>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</si>
  <si>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</si>
  <si>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</si>
  <si>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</si>
  <si>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</si>
  <si>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</si>
  <si>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</si>
  <si>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</si>
  <si>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</si>
  <si>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</si>
  <si>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</si>
  <si>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</si>
  <si>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</si>
  <si>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</si>
  <si>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</si>
  <si>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</si>
  <si>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</si>
  <si>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</si>
  <si>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</si>
  <si>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</si>
  <si>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</si>
  <si>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</si>
  <si>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</si>
  <si>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</si>
  <si>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</si>
  <si>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</si>
  <si>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</si>
  <si>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</si>
  <si>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</si>
  <si>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</si>
  <si>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</si>
  <si>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</si>
  <si>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</si>
  <si>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</si>
  <si>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</si>
  <si>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</si>
  <si>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</si>
  <si>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</si>
  <si>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</si>
  <si>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</si>
  <si>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</si>
  <si>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</si>
  <si>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</si>
  <si>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</si>
  <si>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</si>
  <si>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</si>
  <si>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</si>
  <si>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</si>
  <si>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</si>
  <si>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</si>
  <si>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</si>
  <si>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</si>
  <si>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</si>
  <si>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</si>
  <si>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</si>
  <si>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</si>
  <si>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</si>
  <si>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</si>
  <si>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</si>
  <si>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</si>
  <si>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</si>
  <si>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</si>
  <si>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</si>
  <si>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</si>
  <si>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</si>
  <si>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</si>
  <si>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</si>
  <si>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</si>
  <si>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</si>
  <si>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</si>
  <si>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</si>
  <si>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</si>
  <si>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</si>
  <si>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</si>
  <si>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</si>
  <si>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</si>
  <si>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</si>
  <si>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</si>
  <si>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</si>
  <si>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</si>
  <si>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</si>
  <si>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</si>
  <si>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</si>
  <si>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</si>
  <si>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</si>
  <si>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</si>
  <si>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</si>
  <si>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</si>
  <si>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</si>
  <si>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</si>
  <si>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</si>
  <si>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</si>
  <si>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</si>
  <si>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</si>
  <si>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</si>
  <si>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</si>
  <si>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</si>
  <si>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</si>
  <si>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</si>
  <si>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</si>
  <si>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</si>
  <si>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</si>
  <si>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</si>
  <si>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</si>
  <si>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</si>
  <si>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</si>
  <si>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</si>
  <si>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</si>
  <si>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</si>
  <si>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</si>
  <si>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</si>
  <si>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</si>
  <si>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</si>
  <si>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</si>
  <si>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</si>
  <si>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</si>
  <si>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</si>
  <si>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</si>
  <si>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</si>
  <si>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</si>
  <si>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</si>
  <si>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</si>
  <si>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</si>
  <si>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</si>
  <si>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</si>
  <si>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</si>
  <si>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</si>
  <si>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</si>
  <si>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</si>
  <si>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</si>
  <si>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</si>
  <si>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</si>
  <si>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</si>
  <si>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</si>
  <si>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</si>
  <si>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</si>
  <si>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</si>
  <si>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</si>
  <si>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</si>
  <si>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</si>
  <si>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</si>
  <si>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</si>
  <si>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</si>
  <si>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</si>
  <si>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</si>
  <si>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</si>
  <si>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</si>
  <si>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</si>
  <si>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</si>
  <si>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</si>
  <si>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</si>
  <si>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</si>
  <si>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</si>
  <si>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</si>
  <si>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</si>
  <si>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</si>
  <si>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</si>
  <si>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</si>
  <si>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</si>
  <si>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</si>
  <si>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</si>
  <si>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</si>
  <si>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</si>
  <si>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</si>
  <si>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</si>
  <si>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</si>
  <si>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</si>
  <si>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</si>
  <si>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</si>
  <si>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</si>
  <si>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</si>
  <si>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</si>
  <si>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</si>
  <si>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</si>
  <si>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</si>
  <si>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</si>
  <si>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</si>
  <si>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</si>
  <si>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</si>
  <si>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</si>
  <si>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</si>
  <si>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</si>
  <si>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</si>
  <si>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</si>
  <si>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</si>
  <si>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</si>
  <si>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</si>
  <si>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</si>
  <si>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</si>
  <si>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</si>
  <si>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</si>
  <si>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</si>
  <si>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</si>
  <si>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</si>
  <si>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</si>
  <si>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</si>
  <si>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</si>
  <si>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</si>
  <si>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</si>
  <si>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</si>
  <si>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</si>
  <si>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</si>
  <si>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</si>
  <si>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</si>
  <si>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</si>
  <si>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</si>
  <si>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</si>
  <si>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</si>
  <si>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</si>
  <si>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</si>
  <si>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</si>
  <si>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</si>
  <si>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</si>
  <si>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</si>
  <si>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</si>
  <si>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</si>
  <si>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</si>
  <si>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</si>
  <si>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</si>
  <si>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</si>
  <si>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</si>
  <si>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</si>
  <si>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</si>
  <si>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</si>
  <si>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</si>
  <si>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</si>
  <si>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</si>
  <si>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</si>
  <si>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</si>
  <si>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</si>
  <si>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</si>
  <si>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</si>
  <si>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</si>
  <si>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</si>
  <si>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</si>
  <si>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</si>
  <si>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</si>
  <si>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</si>
  <si>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</si>
  <si>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</si>
  <si>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</si>
  <si>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</si>
  <si>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</si>
  <si>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</si>
  <si>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</si>
  <si>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</si>
  <si>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</si>
  <si>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</si>
  <si>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</si>
  <si>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</si>
  <si>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</si>
  <si>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</si>
  <si>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</si>
  <si>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</si>
  <si>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</si>
  <si>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</si>
  <si>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</si>
  <si>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</si>
  <si>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</si>
  <si>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</si>
  <si>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</si>
  <si>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</si>
  <si>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</si>
  <si>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</si>
  <si>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</si>
  <si>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</si>
  <si>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</si>
  <si>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</si>
  <si>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</si>
  <si>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</si>
  <si>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</si>
  <si>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</si>
  <si>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</si>
  <si>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</si>
  <si>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</si>
  <si>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</si>
  <si>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</si>
  <si>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</si>
  <si>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</si>
  <si>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</si>
  <si>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</si>
  <si>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</si>
  <si>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</si>
  <si>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</si>
  <si>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</si>
  <si>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</si>
  <si>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</si>
  <si>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</si>
  <si>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</si>
  <si>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</si>
  <si>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</si>
  <si>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</si>
  <si>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</si>
  <si>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</si>
  <si>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</si>
  <si>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</si>
  <si>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</si>
  <si>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</si>
  <si>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</si>
  <si>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</si>
  <si>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</si>
  <si>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</si>
  <si>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</si>
  <si>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</si>
  <si>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</si>
  <si>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</si>
  <si>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</si>
  <si>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</si>
  <si>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</si>
  <si>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</si>
  <si>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</si>
  <si>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</si>
  <si>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</si>
  <si>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</si>
  <si>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</si>
  <si>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</si>
  <si>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</si>
  <si>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</si>
  <si>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</si>
  <si>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</si>
  <si>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</si>
  <si>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</si>
  <si>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</si>
  <si>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</si>
  <si>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</si>
  <si>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</si>
  <si>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</si>
  <si>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</si>
  <si>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</si>
  <si>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</si>
  <si>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</si>
  <si>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</si>
  <si>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</si>
  <si>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</si>
  <si>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</si>
  <si>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</si>
  <si>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</si>
  <si>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</si>
  <si>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</si>
  <si>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</si>
  <si>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</si>
  <si>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</si>
  <si>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</si>
  <si>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</si>
  <si>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</si>
  <si>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</si>
  <si>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</si>
  <si>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</si>
  <si>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</si>
  <si>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</si>
  <si>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</si>
  <si>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</si>
  <si>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</si>
  <si>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</si>
  <si>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</si>
  <si>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</si>
  <si>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</si>
  <si>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</si>
  <si>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</si>
  <si>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</si>
  <si>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</si>
  <si>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</si>
  <si>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</si>
  <si>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</si>
  <si>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</si>
  <si>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</si>
  <si>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</si>
  <si>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</si>
  <si>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</si>
  <si>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</si>
  <si>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</si>
  <si>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</si>
  <si>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</si>
  <si>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</si>
  <si>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</si>
  <si>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</si>
  <si>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</si>
  <si>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</si>
  <si>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</si>
  <si>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</si>
  <si>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</si>
  <si>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</si>
  <si>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</si>
  <si>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</si>
  <si>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</si>
  <si>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</si>
  <si>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</si>
  <si>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</si>
  <si>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</si>
  <si>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</si>
  <si>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</si>
  <si>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</si>
  <si>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</si>
  <si>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</si>
  <si>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</si>
  <si>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</si>
  <si>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</si>
  <si>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</si>
  <si>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</si>
  <si>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</si>
  <si>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</si>
  <si>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</si>
  <si>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</si>
  <si>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</si>
  <si>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</si>
  <si>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</si>
  <si>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</si>
  <si>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</si>
  <si>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</si>
  <si>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</si>
  <si>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</si>
  <si>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</si>
  <si>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</si>
  <si>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</si>
  <si>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</si>
  <si>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</si>
  <si>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</si>
  <si>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</si>
  <si>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</si>
  <si>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</si>
  <si>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</si>
  <si>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</si>
  <si>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</si>
  <si>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</si>
  <si>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</si>
  <si>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</si>
  <si>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</si>
  <si>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</si>
  <si>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</si>
  <si>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</si>
  <si>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</si>
  <si>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</si>
  <si>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</si>
  <si>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</si>
  <si>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</si>
  <si>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</si>
  <si>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</si>
  <si>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</si>
  <si>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</si>
  <si>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</si>
  <si>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</si>
  <si>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</si>
  <si>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</si>
  <si>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</si>
  <si>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</si>
  <si>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</si>
  <si>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</si>
  <si>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</si>
  <si>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</si>
  <si>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</si>
  <si>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</si>
  <si>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</si>
  <si>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</si>
  <si>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</si>
  <si>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</si>
  <si>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</si>
  <si>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</si>
  <si>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</si>
  <si>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</si>
  <si>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</si>
  <si>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</si>
  <si>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</si>
  <si>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</si>
  <si>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</si>
  <si>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</si>
  <si>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</si>
  <si>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</si>
  <si>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</si>
  <si>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</si>
  <si>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</si>
  <si>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</si>
  <si>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</si>
  <si>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</si>
  <si>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</si>
  <si>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</si>
  <si>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</si>
  <si>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</si>
  <si>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</si>
  <si>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</si>
  <si>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</si>
  <si>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</si>
  <si>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</si>
  <si>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</si>
  <si>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</si>
  <si>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</si>
  <si>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</si>
  <si>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</si>
  <si>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</si>
  <si>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</si>
  <si>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</si>
  <si>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</si>
  <si>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</si>
  <si>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</si>
  <si>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</si>
  <si>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</si>
  <si>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</si>
  <si>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</si>
  <si>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</si>
  <si>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</si>
  <si>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</si>
  <si>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</si>
  <si>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</si>
  <si>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</si>
  <si>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</si>
  <si>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</si>
  <si>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</si>
  <si>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</si>
  <si>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</si>
  <si>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</si>
  <si>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</si>
  <si>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</si>
  <si>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</si>
  <si>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</si>
  <si>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</si>
  <si>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</si>
  <si>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</si>
  <si>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</si>
  <si>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</si>
  <si>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</si>
  <si>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</si>
  <si>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</si>
  <si>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</si>
  <si>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</si>
  <si>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</si>
  <si>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</si>
  <si>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</si>
  <si>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</si>
  <si>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</si>
  <si>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</si>
  <si>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</si>
  <si>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</si>
  <si>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</si>
  <si>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</si>
  <si>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</si>
  <si>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</si>
  <si>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</si>
  <si>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</si>
  <si>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</si>
  <si>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</si>
  <si>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</si>
  <si>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</si>
  <si>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</si>
  <si>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</si>
  <si>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</si>
  <si>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</si>
  <si>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</si>
  <si>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</si>
  <si>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</si>
  <si>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</si>
  <si>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</si>
  <si>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</si>
  <si>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</si>
  <si>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</si>
  <si>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</si>
  <si>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</si>
  <si>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</si>
  <si>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</si>
  <si>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</si>
  <si>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</si>
  <si>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</si>
  <si>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</si>
  <si>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</si>
  <si>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</si>
  <si>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</si>
  <si>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</si>
  <si>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</si>
  <si>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</si>
  <si>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</si>
  <si>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</si>
  <si>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</si>
  <si>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</si>
  <si>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</si>
  <si>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</si>
  <si>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</si>
  <si>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</si>
  <si>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</si>
  <si>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</si>
  <si>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</si>
  <si>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</si>
  <si>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</si>
  <si>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</si>
  <si>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</si>
  <si>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</si>
  <si>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</si>
  <si>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</si>
  <si>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</si>
  <si>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</si>
  <si>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</si>
  <si>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</si>
  <si>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</si>
  <si>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</si>
  <si>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</si>
  <si>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</si>
  <si>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</si>
  <si>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</si>
  <si>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</si>
  <si>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</si>
  <si>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</si>
  <si>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</si>
  <si>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</si>
  <si>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</si>
  <si>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</si>
  <si>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</si>
  <si>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</si>
  <si>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</si>
  <si>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</si>
  <si>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</si>
  <si>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</si>
  <si>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</si>
  <si>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</si>
  <si>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</si>
  <si>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</si>
  <si>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</si>
  <si>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</si>
  <si>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</si>
  <si>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</si>
  <si>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</si>
  <si>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</si>
  <si>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</si>
  <si>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</si>
  <si>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</si>
  <si>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</si>
  <si>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</si>
  <si>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</si>
  <si>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</si>
  <si>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</si>
  <si>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</si>
  <si>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</si>
  <si>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</si>
  <si>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</si>
  <si>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</si>
  <si>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</si>
  <si>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</si>
  <si>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</si>
  <si>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</si>
  <si>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</si>
  <si>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</si>
  <si>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</si>
  <si>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</si>
  <si>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</si>
  <si>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</si>
  <si>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</si>
  <si>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</si>
  <si>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</si>
  <si>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</si>
  <si>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</si>
  <si>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</si>
  <si>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</si>
  <si>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</si>
  <si>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</si>
  <si>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</si>
  <si>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</si>
  <si>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</si>
  <si>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</si>
  <si>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</si>
  <si>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</si>
  <si>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</si>
  <si>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</si>
  <si>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</si>
  <si>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</si>
  <si>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</si>
  <si>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</si>
  <si>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</si>
  <si>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</si>
  <si>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</si>
  <si>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</si>
  <si>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</si>
  <si>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</si>
  <si>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</si>
  <si>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</si>
  <si>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</si>
  <si>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</si>
  <si>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</si>
  <si>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</si>
  <si>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</si>
  <si>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</si>
  <si>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</si>
  <si>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</si>
  <si>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</si>
  <si>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</si>
  <si>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</si>
  <si>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</si>
  <si>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</si>
  <si>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</si>
  <si>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</si>
  <si>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</si>
  <si>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</si>
  <si>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</si>
  <si>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</si>
  <si>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</si>
  <si>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</si>
  <si>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</si>
  <si>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</si>
  <si>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</si>
  <si>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</si>
  <si>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</si>
  <si>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</si>
  <si>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</si>
  <si>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</si>
  <si>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</si>
  <si>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</si>
  <si>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</si>
  <si>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</si>
  <si>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</si>
  <si>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</si>
  <si>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</si>
  <si>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</si>
  <si>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</si>
  <si>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</si>
  <si>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</si>
  <si>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</si>
  <si>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</si>
  <si>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</si>
  <si>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</si>
  <si>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</si>
  <si>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</si>
  <si>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</si>
  <si>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</si>
  <si>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</si>
  <si>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</si>
  <si>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</si>
  <si>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</si>
  <si>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</si>
  <si>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</si>
  <si>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</si>
  <si>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</si>
  <si>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</si>
  <si>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</si>
  <si>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</si>
  <si>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</si>
  <si>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</si>
  <si>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</si>
  <si>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</si>
  <si>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</si>
  <si>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</si>
  <si>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</si>
  <si>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</si>
  <si>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</si>
  <si>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</si>
  <si>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</si>
  <si>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</si>
  <si>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</si>
  <si>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</si>
  <si>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</si>
  <si>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</si>
  <si>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</si>
  <si>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</si>
  <si>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</si>
  <si>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</si>
  <si>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</si>
  <si>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</si>
  <si>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</si>
  <si>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</si>
  <si>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</si>
  <si>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</si>
  <si>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</si>
  <si>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</si>
  <si>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</si>
  <si>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</si>
  <si>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</si>
  <si>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</si>
  <si>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</si>
  <si>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</si>
  <si>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</si>
  <si>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</si>
  <si>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</si>
  <si>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</si>
  <si>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</si>
  <si>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</si>
  <si>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</si>
  <si>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</si>
  <si>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</si>
  <si>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</si>
  <si>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</si>
  <si>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</si>
  <si>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</si>
  <si>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</si>
  <si>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</si>
  <si>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</si>
  <si>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</si>
  <si>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</si>
  <si>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</si>
  <si>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</si>
  <si>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</si>
  <si>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</si>
  <si>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</si>
  <si>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</si>
  <si>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</si>
  <si>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</si>
  <si>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</si>
  <si>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</si>
  <si>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</si>
  <si>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</si>
  <si>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</si>
  <si>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</si>
  <si>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</si>
  <si>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</si>
  <si>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</si>
  <si>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</si>
  <si>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</si>
  <si>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</si>
  <si>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</si>
  <si>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</si>
  <si>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</si>
  <si>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</si>
  <si>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</si>
  <si>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</si>
  <si>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</si>
  <si>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</si>
  <si>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</si>
  <si>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</si>
  <si>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</si>
  <si>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</si>
  <si>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</si>
  <si>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</si>
  <si>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</si>
  <si>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</si>
  <si>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</si>
  <si>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</si>
  <si>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</si>
  <si>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</si>
  <si>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</si>
  <si>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</si>
  <si>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</si>
  <si>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</si>
  <si>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</si>
  <si>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</si>
  <si>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</si>
  <si>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</si>
  <si>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</si>
  <si>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</si>
  <si>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</si>
  <si>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</si>
  <si>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</si>
  <si>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</si>
  <si>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</si>
  <si>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</si>
  <si>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</si>
  <si>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</si>
  <si>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</si>
  <si>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</si>
  <si>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</si>
  <si>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</si>
  <si>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</si>
  <si>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</si>
  <si>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</si>
  <si>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</si>
  <si>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</si>
  <si>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</si>
  <si>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</si>
  <si>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</si>
  <si>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</si>
  <si>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</si>
  <si>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</si>
  <si>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</si>
  <si>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</si>
  <si>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</si>
  <si>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</si>
  <si>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</si>
  <si>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</si>
  <si>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</si>
  <si>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</si>
  <si>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</si>
  <si>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</si>
  <si>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</si>
  <si>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</si>
  <si>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</si>
  <si>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</si>
  <si>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</si>
  <si>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</si>
  <si>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</si>
  <si>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</si>
  <si>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</si>
  <si>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</si>
  <si>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</si>
  <si>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</si>
  <si>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</si>
  <si>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</si>
  <si>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</si>
  <si>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</si>
  <si>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</si>
  <si>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</si>
  <si>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</si>
  <si>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</si>
  <si>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</si>
  <si>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</si>
  <si>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</si>
  <si>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</si>
  <si>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</si>
  <si>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</si>
  <si>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</si>
  <si>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</si>
  <si>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</si>
  <si>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</si>
  <si>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</si>
  <si>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</si>
  <si>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</si>
  <si>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</si>
  <si>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</si>
  <si>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</si>
  <si>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</si>
  <si>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</si>
  <si>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</si>
  <si>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</si>
  <si>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</si>
  <si>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</si>
  <si>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</si>
  <si>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</si>
  <si>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</si>
  <si>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</si>
  <si>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</si>
  <si>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</si>
  <si>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</si>
  <si>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</si>
  <si>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</si>
  <si>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</si>
  <si>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</si>
  <si>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</si>
  <si>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</si>
  <si>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</si>
  <si>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</si>
  <si>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</si>
  <si>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</si>
  <si>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</si>
  <si>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</si>
  <si>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</si>
  <si>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</si>
  <si>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</si>
  <si>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</si>
  <si>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</si>
  <si>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</si>
  <si>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</si>
  <si>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</si>
  <si>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</si>
  <si>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</si>
  <si>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</si>
  <si>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</si>
  <si>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</si>
  <si>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</si>
  <si>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</si>
  <si>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</si>
  <si>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</si>
  <si>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</si>
  <si>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</si>
  <si>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</si>
  <si>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</si>
  <si>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</si>
  <si>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</si>
  <si>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</si>
  <si>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</si>
  <si>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</si>
  <si>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</si>
  <si>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</si>
  <si>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</si>
  <si>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</si>
  <si>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</si>
  <si>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</si>
  <si>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</si>
  <si>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</si>
  <si>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</si>
  <si>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</si>
  <si>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</si>
  <si>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</si>
  <si>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</si>
  <si>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</si>
  <si>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</si>
  <si>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</si>
  <si>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</si>
  <si>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</si>
  <si>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</si>
  <si>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</si>
  <si>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</si>
  <si>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</si>
  <si>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</si>
  <si>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</si>
  <si>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</si>
  <si>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</si>
  <si>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</si>
  <si>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</si>
  <si>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</si>
  <si>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</si>
  <si>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</si>
  <si>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</si>
  <si>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</si>
  <si>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</si>
  <si>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</si>
  <si>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</si>
  <si>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</si>
  <si>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</si>
  <si>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</si>
  <si>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</si>
  <si>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</si>
  <si>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</si>
  <si>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</si>
  <si>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</si>
  <si>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</si>
  <si>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</si>
  <si>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</si>
  <si>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</si>
  <si>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</si>
  <si>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</si>
  <si>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</si>
  <si>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</si>
  <si>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</si>
  <si>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</si>
  <si>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</si>
  <si>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</si>
  <si>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</si>
  <si>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</si>
  <si>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</si>
  <si>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</si>
  <si>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</si>
  <si>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</si>
  <si>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</si>
  <si>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</si>
  <si>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</si>
  <si>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</si>
  <si>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</si>
  <si>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</si>
  <si>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</si>
  <si>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</si>
  <si>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</si>
  <si>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</si>
  <si>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</si>
  <si>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</si>
  <si>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</si>
  <si>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</si>
  <si>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</si>
  <si>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</si>
  <si>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</si>
  <si>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</si>
  <si>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</si>
  <si>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</si>
  <si>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</si>
  <si>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</si>
  <si>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</si>
  <si>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</si>
  <si>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</si>
  <si>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</si>
  <si>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</si>
  <si>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</si>
  <si>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</si>
  <si>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</si>
  <si>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</si>
  <si>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</si>
  <si>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</si>
  <si>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</si>
  <si>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</si>
  <si>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</si>
  <si>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</si>
  <si>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</si>
  <si>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</si>
  <si>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</si>
  <si>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</si>
  <si>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</si>
  <si>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</si>
  <si>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</si>
  <si>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</si>
  <si>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</si>
  <si>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</si>
  <si>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</si>
  <si>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</si>
  <si>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</si>
  <si>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</si>
  <si>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</si>
  <si>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</si>
  <si>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</si>
  <si>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</si>
  <si>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</si>
  <si>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</si>
  <si>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</si>
  <si>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</si>
  <si>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</si>
  <si>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</si>
  <si>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</si>
  <si>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</si>
  <si>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</si>
  <si>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</si>
  <si>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</si>
  <si>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</si>
  <si>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</si>
  <si>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</si>
  <si>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</si>
  <si>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</si>
  <si>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</si>
  <si>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</si>
  <si>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</si>
  <si>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</si>
  <si>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</si>
  <si>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</si>
  <si>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</si>
  <si>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</si>
  <si>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</si>
  <si>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</si>
  <si>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</si>
  <si>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</si>
  <si>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</si>
  <si>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</si>
  <si>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</si>
  <si>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</si>
  <si>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</si>
  <si>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</si>
  <si>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</si>
  <si>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</si>
  <si>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</si>
  <si>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</si>
  <si>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</si>
  <si>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</si>
  <si>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</si>
  <si>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</si>
  <si>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</si>
  <si>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</si>
  <si>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</si>
  <si>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</si>
  <si>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</si>
  <si>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</si>
  <si>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</si>
  <si>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</si>
  <si>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</si>
  <si>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</si>
  <si>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</si>
  <si>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</si>
  <si>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</si>
  <si>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</si>
  <si>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</si>
  <si>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</si>
  <si>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</si>
  <si>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</si>
  <si>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</si>
  <si>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</si>
  <si>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</si>
  <si>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</si>
  <si>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</si>
  <si>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</si>
  <si>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</si>
  <si>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</si>
  <si>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</si>
  <si>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</si>
  <si>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</si>
  <si>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</si>
  <si>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</si>
  <si>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</si>
  <si>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</si>
  <si>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</si>
  <si>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</si>
  <si>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</si>
  <si>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</si>
  <si>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</si>
  <si>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</si>
  <si>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</si>
  <si>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</si>
  <si>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</si>
  <si>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</si>
  <si>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</si>
  <si>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</si>
  <si>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</si>
  <si>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</si>
  <si>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</si>
  <si>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</si>
  <si>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</si>
  <si>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</si>
  <si>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</si>
  <si>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</si>
  <si>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</si>
  <si>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</si>
  <si>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</si>
  <si>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</si>
  <si>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</si>
  <si>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</si>
  <si>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</si>
  <si>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</si>
  <si>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</si>
  <si>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</si>
  <si>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</si>
  <si>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</si>
  <si>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</si>
  <si>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</si>
  <si>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</si>
  <si>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</si>
  <si>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</si>
  <si>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</si>
  <si>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</si>
  <si>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</si>
  <si>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</si>
  <si>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</si>
  <si>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</si>
  <si>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</si>
  <si>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</si>
  <si>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</si>
  <si>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</si>
  <si>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</si>
  <si>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</si>
  <si>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</si>
  <si>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</si>
  <si>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</si>
  <si>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</si>
  <si>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</si>
  <si>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</si>
  <si>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</si>
  <si>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</si>
  <si>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</si>
  <si>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</si>
  <si>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</si>
  <si>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</si>
  <si>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</si>
  <si>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</si>
  <si>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</si>
  <si>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</si>
  <si>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</si>
  <si>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</si>
  <si>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</si>
  <si>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</si>
  <si>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</si>
  <si>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</si>
  <si>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</si>
  <si>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</si>
  <si>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</si>
  <si>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</si>
  <si>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</si>
  <si>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</si>
  <si>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</si>
  <si>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</si>
  <si>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</si>
  <si>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</si>
  <si>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</si>
  <si>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</si>
  <si>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</si>
  <si>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</si>
  <si>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</si>
  <si>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</si>
  <si>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</si>
  <si>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</si>
  <si>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</si>
  <si>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</si>
  <si>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</si>
  <si>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</si>
  <si>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</si>
  <si>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</si>
  <si>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</si>
  <si>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</si>
  <si>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</si>
  <si>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</si>
  <si>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</si>
  <si>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</si>
  <si>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</si>
  <si>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</si>
  <si>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</si>
  <si>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</si>
  <si>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</si>
  <si>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</si>
  <si>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</si>
  <si>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</si>
  <si>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</si>
  <si>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</si>
  <si>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</si>
  <si>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</si>
  <si>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</si>
  <si>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</si>
  <si>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</si>
  <si>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</si>
  <si>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</si>
  <si>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</si>
  <si>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</si>
  <si>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</si>
  <si>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</si>
  <si>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</si>
  <si>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</si>
  <si>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</si>
  <si>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</si>
  <si>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</si>
  <si>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</si>
  <si>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</si>
  <si>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</si>
  <si>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</si>
  <si>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</si>
  <si>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</si>
  <si>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</si>
  <si>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</si>
  <si>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</si>
  <si>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</si>
  <si>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</si>
  <si>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</si>
  <si>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</si>
  <si>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</si>
  <si>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</si>
  <si>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</si>
  <si>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</si>
  <si>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</si>
  <si>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</si>
  <si>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</si>
  <si>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</si>
  <si>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</si>
  <si>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</si>
  <si>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</si>
  <si>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</si>
  <si>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</si>
  <si>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</si>
  <si>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</si>
  <si>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</si>
  <si>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</si>
  <si>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</si>
  <si>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</si>
  <si>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</si>
  <si>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</si>
  <si>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</si>
  <si>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</si>
  <si>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</si>
  <si>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</si>
  <si>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</si>
  <si>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</si>
  <si>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</si>
  <si>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</si>
  <si>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</si>
  <si>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</si>
  <si>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</si>
  <si>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</si>
  <si>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</si>
  <si>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</si>
  <si>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</si>
  <si>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</si>
  <si>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</si>
  <si>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</si>
  <si>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</si>
  <si>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</si>
  <si>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</si>
  <si>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</si>
  <si>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</si>
  <si>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</si>
  <si>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</si>
  <si>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</si>
  <si>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</si>
  <si>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</si>
  <si>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</si>
  <si>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</si>
  <si>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</si>
  <si>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</si>
  <si>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</si>
  <si>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</si>
  <si>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</si>
  <si>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</si>
  <si>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</si>
  <si>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</si>
  <si>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</si>
  <si>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</si>
  <si>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</si>
  <si>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</si>
  <si>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</si>
  <si>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</si>
  <si>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</si>
  <si>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</si>
  <si>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</si>
  <si>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</si>
  <si>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</si>
  <si>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</si>
  <si>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</si>
  <si>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</si>
  <si>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</si>
  <si>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</si>
  <si>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</si>
  <si>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</si>
  <si>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</si>
  <si>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</si>
  <si>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</si>
  <si>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</si>
  <si>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</si>
  <si>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</si>
  <si>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</si>
  <si>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</si>
  <si>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</si>
  <si>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</si>
  <si>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</si>
  <si>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</si>
  <si>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</si>
  <si>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</si>
  <si>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</si>
  <si>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</si>
  <si>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</si>
  <si>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</si>
  <si>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</si>
  <si>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</si>
  <si>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</si>
  <si>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</si>
  <si>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</si>
  <si>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</si>
  <si>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</si>
  <si>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</si>
  <si>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</si>
  <si>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</si>
  <si>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</si>
  <si>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</si>
  <si>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</si>
  <si>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</si>
  <si>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</si>
  <si>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</si>
  <si>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</si>
  <si>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</si>
  <si>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</si>
  <si>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</si>
  <si>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</si>
  <si>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</si>
  <si>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</si>
  <si>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</si>
  <si>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</si>
  <si>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</si>
  <si>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</si>
  <si>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</si>
  <si>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</si>
  <si>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</si>
  <si>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</si>
  <si>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</si>
  <si>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</si>
  <si>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</si>
  <si>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</si>
  <si>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</si>
  <si>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</si>
  <si>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</si>
  <si>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</si>
  <si>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</si>
  <si>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</si>
  <si>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</si>
  <si>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</si>
  <si>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</si>
  <si>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</si>
  <si>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</si>
  <si>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</si>
  <si>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</si>
  <si>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</si>
  <si>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</si>
  <si>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</si>
  <si>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</si>
  <si>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</si>
  <si>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</si>
  <si>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</si>
  <si>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</si>
  <si>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</si>
  <si>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</si>
  <si>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</si>
  <si>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</si>
  <si>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</si>
  <si>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</si>
  <si>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</si>
  <si>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</si>
  <si>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</si>
  <si>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</si>
  <si>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</si>
  <si>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</si>
  <si>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</si>
  <si>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</si>
  <si>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</si>
  <si>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</si>
  <si>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</si>
  <si>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</si>
  <si>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</si>
  <si>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</si>
  <si>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</si>
  <si>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</si>
  <si>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</si>
  <si>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</si>
  <si>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</si>
  <si>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</si>
  <si>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</si>
  <si>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</si>
  <si>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</si>
  <si>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</si>
  <si>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</si>
  <si>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</si>
  <si>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</si>
  <si>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</si>
  <si>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</si>
  <si>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</si>
  <si>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</si>
  <si>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</si>
  <si>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</si>
  <si>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</si>
  <si>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</si>
  <si>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</si>
  <si>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</si>
  <si>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</si>
  <si>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</si>
  <si>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</si>
  <si>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</si>
  <si>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</si>
  <si>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</si>
  <si>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</si>
  <si>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</si>
  <si>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</si>
  <si>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</si>
  <si>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</si>
  <si>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</si>
  <si>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</si>
  <si>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</si>
  <si>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</si>
  <si>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</si>
  <si>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</si>
  <si>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</si>
  <si>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</si>
  <si>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</si>
  <si>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</si>
  <si>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</si>
  <si>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</si>
  <si>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</si>
  <si>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</si>
  <si>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</si>
  <si>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</si>
  <si>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</si>
  <si>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</si>
  <si>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</si>
  <si>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</si>
  <si>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</si>
  <si>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</si>
  <si>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</si>
  <si>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</si>
  <si>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</si>
  <si>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</si>
  <si>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</si>
  <si>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</si>
  <si>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</si>
  <si>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</si>
  <si>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</si>
  <si>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</si>
  <si>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</si>
  <si>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</si>
  <si>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</si>
  <si>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</si>
  <si>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</si>
  <si>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</si>
  <si>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</si>
  <si>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</si>
  <si>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</si>
  <si>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</si>
  <si>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</si>
  <si>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</si>
  <si>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</si>
  <si>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</si>
  <si>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</si>
  <si>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</si>
  <si>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</si>
  <si>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</si>
  <si>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</si>
  <si>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</si>
  <si>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</si>
  <si>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</si>
  <si>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</si>
  <si>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</si>
  <si>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</si>
  <si>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</si>
  <si>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</si>
  <si>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</si>
  <si>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</si>
  <si>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</si>
  <si>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</si>
  <si>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</si>
  <si>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</si>
  <si>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</si>
  <si>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</si>
  <si>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</si>
  <si>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</si>
  <si>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</si>
  <si>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</si>
  <si>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</si>
  <si>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</si>
  <si>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</si>
  <si>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</si>
  <si>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</si>
  <si>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</si>
  <si>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</si>
  <si>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</si>
  <si>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</si>
  <si>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</si>
  <si>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</si>
  <si>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</si>
  <si>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</si>
  <si>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</si>
  <si>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</si>
  <si>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</si>
  <si>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</si>
  <si>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</si>
  <si>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</si>
  <si>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</si>
  <si>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</si>
  <si>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</si>
  <si>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</si>
  <si>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</si>
  <si>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</si>
  <si>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</si>
  <si>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</si>
  <si>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</si>
  <si>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</si>
  <si>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</si>
  <si>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</si>
  <si>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</si>
  <si>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</si>
  <si>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</si>
  <si>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</si>
  <si>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</si>
  <si>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</si>
  <si>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</si>
  <si>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</si>
  <si>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</si>
  <si>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</si>
  <si>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</si>
  <si>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</si>
  <si>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</si>
  <si>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</si>
  <si>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</si>
  <si>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</si>
  <si>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</si>
  <si>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</si>
  <si>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</si>
  <si>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</si>
  <si>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</si>
  <si>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</si>
  <si>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</si>
  <si>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</si>
  <si>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</si>
  <si>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</si>
  <si>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</si>
  <si>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</si>
  <si>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</si>
  <si>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</si>
  <si>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</si>
  <si>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</si>
  <si>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</si>
  <si>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</si>
  <si>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</si>
  <si>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</si>
  <si>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</si>
  <si>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</si>
  <si>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</si>
  <si>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</si>
  <si>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</si>
  <si>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</si>
  <si>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</si>
  <si>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</si>
  <si>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</si>
  <si>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</si>
  <si>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</si>
  <si>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</si>
  <si>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</si>
  <si>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</si>
  <si>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</si>
  <si>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</si>
  <si>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</si>
  <si>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</si>
  <si>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</si>
  <si>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</si>
  <si>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</si>
  <si>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</si>
  <si>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</si>
  <si>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</si>
  <si>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</si>
  <si>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</si>
  <si>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</si>
  <si>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</si>
  <si>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</si>
  <si>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</si>
  <si>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</si>
  <si>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</si>
  <si>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</si>
  <si>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</si>
  <si>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</si>
  <si>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</si>
  <si>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</si>
  <si>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</si>
  <si>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</si>
  <si>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</si>
  <si>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</si>
  <si>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</si>
  <si>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</si>
  <si>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</si>
  <si>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</si>
  <si>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</si>
  <si>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</si>
  <si>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</si>
  <si>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</si>
  <si>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</si>
  <si>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</si>
  <si>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</si>
  <si>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</si>
  <si>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</si>
  <si>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</si>
  <si>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</si>
  <si>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</si>
  <si>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</si>
  <si>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</si>
  <si>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</si>
  <si>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</si>
  <si>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</si>
  <si>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</si>
  <si>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</si>
  <si>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</si>
  <si>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</si>
  <si>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</si>
  <si>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</si>
  <si>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</si>
  <si>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</si>
  <si>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</si>
  <si>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</si>
  <si>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</si>
  <si>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</si>
  <si>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</si>
  <si>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</si>
  <si>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</si>
  <si>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</si>
  <si>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</si>
  <si>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</si>
  <si>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</si>
  <si>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</si>
  <si>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</si>
  <si>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</si>
  <si>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</si>
  <si>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</si>
  <si>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</si>
  <si>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</si>
  <si>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</si>
  <si>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</si>
  <si>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</si>
  <si>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</si>
  <si>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</si>
  <si>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</si>
  <si>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</si>
  <si>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</si>
  <si>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</si>
  <si>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</si>
  <si>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</si>
  <si>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</si>
  <si>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</si>
  <si>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</si>
  <si>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</si>
  <si>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</si>
  <si>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</si>
  <si>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</si>
  <si>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</si>
  <si>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</si>
  <si>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</si>
  <si>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</si>
  <si>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</si>
  <si>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</si>
  <si>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</si>
  <si>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</si>
  <si>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</si>
  <si>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</si>
  <si>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</si>
  <si>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</si>
  <si>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</si>
  <si>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</si>
  <si>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</si>
  <si>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</si>
  <si>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</si>
  <si>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</si>
  <si>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</si>
  <si>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</si>
  <si>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</si>
  <si>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</si>
  <si>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</si>
  <si>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</si>
  <si>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</si>
  <si>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</si>
  <si>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</si>
  <si>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</si>
  <si>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</si>
  <si>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</si>
  <si>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</si>
  <si>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</si>
  <si>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</si>
  <si>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</si>
  <si>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</si>
  <si>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</si>
  <si>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</si>
  <si>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</si>
  <si>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</si>
  <si>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</si>
  <si>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</si>
  <si>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</si>
  <si>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</si>
  <si>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</si>
  <si>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</si>
  <si>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</si>
  <si>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</si>
  <si>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</si>
  <si>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</si>
  <si>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</si>
  <si>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</si>
  <si>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</si>
  <si>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</si>
  <si>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</si>
  <si>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</si>
  <si>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</si>
  <si>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</si>
  <si>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</si>
  <si>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</si>
  <si>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</si>
  <si>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</si>
  <si>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</si>
  <si>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</si>
  <si>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</si>
  <si>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</si>
  <si>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</si>
  <si>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</si>
  <si>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</si>
  <si>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</si>
  <si>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</si>
  <si>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</si>
  <si>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</si>
  <si>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</si>
  <si>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</si>
  <si>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</si>
  <si>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</si>
  <si>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</si>
  <si>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</si>
  <si>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</si>
  <si>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</si>
  <si>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</si>
  <si>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</si>
  <si>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</si>
  <si>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</si>
  <si>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</si>
  <si>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</si>
  <si>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</si>
  <si>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</si>
  <si>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</si>
  <si>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</si>
  <si>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</si>
  <si>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</si>
  <si>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</si>
  <si>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</si>
  <si>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</si>
  <si>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</si>
  <si>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</si>
  <si>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</si>
  <si>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</si>
  <si>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</si>
  <si>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</si>
  <si>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</si>
  <si>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</si>
  <si>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</si>
  <si>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</si>
  <si>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</si>
  <si>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</si>
  <si>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</si>
  <si>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</si>
  <si>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</si>
  <si>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</si>
  <si>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</si>
  <si>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</si>
  <si>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</si>
  <si>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</si>
  <si>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</si>
  <si>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</si>
  <si>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</si>
  <si>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</si>
  <si>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</si>
  <si>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</si>
  <si>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</si>
  <si>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</si>
  <si>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</si>
  <si>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</si>
  <si>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</si>
  <si>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</si>
  <si>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</si>
  <si>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</si>
  <si>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</si>
  <si>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</si>
  <si>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</si>
  <si>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</si>
  <si>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</si>
  <si>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</si>
  <si>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</si>
  <si>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</si>
  <si>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</si>
  <si>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</si>
  <si>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</si>
  <si>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</si>
  <si>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</si>
  <si>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</si>
  <si>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</si>
  <si>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</si>
  <si>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</si>
  <si>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</si>
  <si>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</si>
  <si>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</si>
  <si>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</si>
  <si>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</si>
  <si>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</si>
  <si>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</si>
  <si>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</si>
  <si>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</si>
  <si>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</si>
  <si>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</si>
  <si>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</si>
  <si>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</si>
  <si>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</si>
  <si>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</si>
  <si>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</si>
  <si>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</si>
  <si>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</si>
  <si>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</si>
  <si>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</si>
  <si>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</si>
  <si>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</si>
  <si>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</si>
  <si>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</si>
  <si>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</si>
  <si>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</si>
  <si>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</si>
  <si>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</si>
  <si>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</si>
  <si>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</si>
  <si>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</si>
  <si>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</si>
  <si>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</si>
  <si>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</si>
  <si>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</si>
  <si>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</si>
  <si>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</si>
  <si>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</si>
  <si>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</si>
  <si>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</si>
  <si>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</si>
  <si>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</si>
  <si>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</si>
  <si>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</si>
  <si>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</si>
  <si>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</si>
  <si>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</si>
  <si>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</si>
  <si>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</si>
  <si>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</si>
  <si>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</si>
  <si>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</si>
  <si>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</si>
  <si>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</si>
  <si>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</si>
  <si>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</si>
  <si>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</si>
  <si>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</si>
  <si>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</si>
  <si>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</si>
  <si>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</si>
  <si>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</si>
  <si>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</si>
  <si>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</si>
  <si>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</si>
  <si>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</si>
  <si>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</si>
  <si>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</si>
  <si>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</si>
  <si>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</si>
  <si>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</si>
  <si>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</si>
  <si>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</si>
  <si>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</si>
  <si>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</si>
  <si>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</si>
  <si>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</si>
  <si>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</si>
  <si>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</si>
  <si>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</si>
  <si>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</si>
  <si>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</si>
  <si>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</si>
  <si>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</si>
  <si>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</si>
  <si>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</si>
  <si>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</si>
  <si>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</si>
  <si>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</si>
  <si>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</si>
  <si>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</si>
  <si>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</si>
  <si>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</si>
  <si>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</si>
  <si>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</si>
  <si>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</si>
  <si>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</si>
  <si>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</si>
  <si>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</si>
  <si>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</si>
  <si>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</si>
  <si>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</si>
  <si>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</si>
  <si>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</si>
  <si>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</si>
  <si>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</si>
  <si>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</si>
  <si>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</si>
  <si>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</si>
  <si>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</si>
  <si>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</si>
  <si>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</si>
  <si>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</si>
  <si>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</si>
  <si>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</si>
  <si>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</si>
  <si>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</si>
  <si>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</si>
  <si>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</si>
  <si>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</si>
  <si>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</si>
  <si>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</si>
  <si>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</si>
  <si>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</si>
  <si>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</si>
  <si>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</si>
  <si>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</si>
  <si>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</si>
  <si>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</si>
  <si>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</si>
  <si>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</si>
  <si>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</si>
  <si>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</si>
  <si>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</si>
  <si>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</si>
  <si>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</si>
  <si>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</si>
  <si>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</si>
  <si>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</si>
  <si>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</si>
  <si>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</si>
  <si>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</si>
  <si>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</si>
  <si>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</si>
  <si>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</si>
  <si>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</si>
  <si>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</si>
  <si>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</si>
  <si>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</si>
  <si>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</si>
  <si>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</si>
  <si>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</si>
  <si>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</si>
  <si>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</si>
  <si>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</si>
  <si>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</si>
  <si>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</si>
  <si>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</si>
  <si>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</si>
  <si>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</si>
  <si>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</si>
  <si>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</si>
  <si>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</si>
  <si>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</si>
  <si>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</si>
  <si>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</si>
  <si>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</si>
  <si>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</si>
  <si>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</si>
  <si>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</si>
  <si>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</si>
  <si>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</si>
  <si>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</si>
  <si>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</si>
  <si>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</si>
  <si>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</si>
  <si>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</si>
  <si>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</si>
  <si>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</si>
  <si>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</si>
  <si>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</si>
  <si>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</si>
  <si>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</si>
  <si>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</si>
  <si>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</si>
  <si>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</si>
  <si>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</si>
  <si>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</si>
  <si>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</si>
  <si>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</si>
  <si>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</si>
  <si>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</si>
  <si>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</si>
  <si>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</si>
  <si>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</si>
  <si>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</si>
  <si>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</si>
  <si>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</si>
  <si>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</si>
  <si>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</si>
  <si>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</si>
  <si>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</si>
  <si>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</si>
  <si>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</si>
  <si>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</si>
  <si>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</si>
  <si>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</si>
  <si>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</si>
  <si>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</si>
  <si>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</si>
  <si>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</si>
  <si>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</si>
  <si>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</si>
  <si>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</si>
  <si>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</si>
  <si>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</si>
  <si>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</si>
  <si>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</si>
  <si>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</si>
  <si>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</si>
  <si>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</si>
  <si>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</si>
  <si>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</si>
  <si>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</si>
  <si>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</si>
  <si>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</si>
  <si>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</si>
  <si>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</si>
  <si>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</si>
  <si>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</si>
  <si>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</si>
  <si>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</si>
  <si>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</si>
  <si>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</si>
  <si>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</si>
  <si>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</si>
  <si>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</si>
  <si>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</si>
  <si>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</si>
  <si>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</si>
  <si>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</si>
  <si>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</si>
  <si>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</si>
  <si>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</si>
  <si>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</si>
  <si>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</si>
  <si>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</si>
  <si>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</si>
  <si>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</si>
  <si>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</si>
  <si>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</si>
  <si>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</si>
  <si>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</si>
  <si>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</si>
  <si>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</si>
  <si>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</si>
  <si>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</si>
  <si>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</si>
  <si>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</si>
  <si>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</si>
  <si>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</si>
  <si>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</si>
  <si>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</si>
  <si>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</si>
  <si>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</si>
  <si>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</si>
  <si>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</si>
  <si>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</si>
  <si>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</si>
  <si>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</si>
  <si>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</si>
  <si>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</si>
  <si>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</si>
  <si>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</si>
  <si>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</si>
  <si>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</si>
  <si>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</si>
  <si>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</si>
  <si>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</si>
  <si>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</si>
  <si>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</si>
  <si>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</si>
  <si>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</si>
  <si>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</si>
  <si>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</si>
  <si>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</si>
  <si>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</si>
  <si>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</si>
  <si>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</si>
  <si>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</si>
  <si>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</si>
  <si>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</si>
  <si>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</si>
  <si>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</si>
  <si>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</si>
  <si>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</si>
  <si>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</si>
  <si>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</si>
  <si>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</si>
  <si>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</si>
  <si>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</si>
  <si>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</si>
  <si>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</si>
  <si>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</si>
  <si>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</si>
  <si>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</si>
  <si>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</si>
  <si>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</si>
  <si>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</si>
  <si>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</si>
  <si>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</si>
  <si>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</si>
  <si>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</si>
  <si>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</si>
  <si>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</si>
  <si>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</si>
  <si>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</si>
  <si>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</si>
  <si>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</si>
  <si>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</si>
  <si>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</si>
  <si>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</si>
  <si>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</si>
  <si>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</si>
  <si>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</si>
  <si>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</si>
  <si>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</si>
  <si>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</si>
  <si>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</si>
  <si>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</si>
  <si>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</si>
  <si>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</si>
  <si>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</si>
  <si>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</si>
  <si>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</si>
  <si>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</si>
  <si>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</si>
  <si>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</si>
  <si>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</si>
  <si>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</si>
  <si>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</si>
  <si>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</si>
  <si>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</si>
  <si>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</si>
  <si>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</si>
  <si>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</si>
  <si>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</si>
  <si>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</si>
  <si>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</si>
  <si>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</si>
  <si>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</si>
  <si>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</si>
  <si>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</si>
  <si>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</si>
  <si>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</si>
  <si>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</si>
  <si>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</si>
  <si>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</si>
  <si>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</si>
  <si>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</si>
  <si>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</si>
  <si>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</si>
  <si>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</si>
  <si>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</si>
  <si>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</si>
  <si>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</si>
  <si>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</si>
  <si>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</si>
  <si>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</si>
  <si>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</si>
  <si>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</si>
  <si>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</si>
  <si>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</si>
  <si>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</si>
  <si>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</si>
  <si>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</si>
  <si>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</si>
  <si>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</si>
  <si>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</si>
  <si>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</si>
  <si>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</si>
  <si>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</si>
  <si>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</si>
  <si>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</si>
  <si>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</si>
  <si>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</si>
  <si>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</si>
  <si>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</si>
  <si>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</si>
  <si>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</si>
  <si>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</si>
  <si>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</si>
  <si>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</si>
  <si>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</si>
  <si>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</si>
  <si>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</si>
  <si>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</si>
  <si>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</si>
  <si>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</si>
  <si>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</si>
  <si>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</si>
  <si>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</si>
  <si>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</si>
  <si>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</si>
  <si>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</si>
  <si>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</si>
  <si>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</si>
  <si>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</si>
  <si>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</si>
  <si>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</si>
  <si>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</si>
  <si>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</si>
  <si>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</si>
  <si>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</si>
  <si>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</si>
  <si>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</si>
  <si>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</si>
  <si>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</si>
  <si>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</si>
  <si>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</si>
  <si>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</si>
  <si>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</si>
  <si>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</si>
  <si>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</si>
  <si>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</si>
  <si>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</si>
  <si>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</si>
  <si>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</si>
  <si>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</si>
  <si>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</si>
  <si>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</si>
  <si>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</si>
  <si>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</si>
  <si>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</si>
  <si>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</si>
  <si>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</si>
  <si>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</si>
  <si>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</si>
  <si>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</si>
  <si>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</si>
  <si>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</si>
  <si>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</si>
  <si>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</si>
  <si>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</si>
  <si>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</si>
  <si>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</si>
  <si>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</si>
  <si>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</si>
  <si>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</si>
  <si>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</si>
  <si>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</si>
  <si>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</si>
  <si>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</si>
  <si>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</si>
  <si>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</si>
  <si>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</si>
  <si>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</si>
  <si>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</si>
  <si>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</si>
  <si>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</si>
  <si>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</si>
  <si>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</si>
  <si>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</si>
  <si>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</si>
  <si>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</si>
  <si>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</si>
  <si>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</si>
  <si>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</si>
  <si>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</si>
  <si>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</si>
  <si>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</si>
  <si>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</si>
  <si>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</si>
  <si>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</si>
  <si>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</si>
  <si>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</si>
  <si>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</si>
  <si>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</si>
  <si>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</si>
  <si>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</si>
  <si>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</si>
  <si>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</si>
  <si>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</si>
  <si>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</si>
  <si>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</si>
  <si>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</si>
  <si>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</si>
  <si>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</si>
  <si>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</si>
  <si>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</si>
  <si>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</si>
  <si>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</si>
  <si>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</si>
  <si>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</si>
  <si>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</si>
  <si>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</si>
  <si>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</si>
  <si>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</si>
  <si>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</si>
  <si>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</si>
  <si>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</si>
  <si>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</si>
  <si>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</si>
  <si>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</si>
  <si>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</si>
  <si>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</si>
  <si>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</si>
  <si>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</si>
  <si>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</si>
  <si>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</si>
  <si>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</si>
  <si>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</si>
  <si>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</si>
  <si>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</si>
  <si>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</si>
  <si>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</si>
  <si>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</si>
  <si>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</si>
  <si>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</si>
  <si>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</si>
  <si>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</si>
  <si>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</si>
  <si>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</si>
  <si>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</si>
  <si>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</si>
  <si>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</si>
  <si>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</si>
  <si>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</si>
  <si>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</si>
  <si>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</si>
  <si>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</si>
  <si>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</si>
  <si>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</si>
  <si>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</si>
  <si>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</si>
  <si>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</si>
  <si>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</si>
  <si>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</si>
  <si>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</si>
  <si>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</si>
  <si>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</si>
  <si>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</si>
  <si>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</si>
  <si>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</si>
  <si>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</si>
  <si>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</si>
  <si>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</si>
  <si>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</si>
  <si>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</si>
  <si>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</si>
  <si>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</si>
  <si>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</si>
  <si>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</si>
  <si>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</si>
  <si>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</si>
  <si>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</si>
  <si>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</si>
  <si>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</si>
  <si>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</si>
  <si>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</si>
  <si>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</si>
  <si>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</si>
  <si>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</si>
  <si>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</si>
  <si>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</si>
  <si>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</si>
  <si>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</si>
  <si>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</si>
  <si>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</si>
  <si>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</si>
  <si>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</si>
  <si>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</si>
  <si>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</si>
  <si>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</si>
  <si>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</si>
  <si>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</si>
  <si>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</si>
  <si>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</si>
  <si>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</si>
  <si>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</si>
  <si>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</si>
  <si>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</si>
  <si>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</si>
  <si>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</si>
  <si>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</si>
  <si>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</si>
  <si>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</si>
  <si>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</si>
  <si>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</si>
  <si>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</si>
  <si>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</si>
  <si>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</si>
  <si>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</si>
  <si>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</si>
  <si>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</si>
  <si>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</si>
  <si>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</si>
  <si>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</si>
  <si>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</si>
  <si>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</si>
  <si>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</si>
  <si>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</si>
  <si>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</si>
  <si>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</si>
  <si>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</si>
  <si>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</si>
  <si>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</si>
  <si>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</si>
  <si>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</si>
  <si>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</si>
  <si>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</si>
  <si>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</si>
  <si>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</si>
  <si>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</si>
  <si>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</si>
  <si>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</si>
  <si>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</si>
  <si>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</si>
  <si>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</si>
  <si>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</si>
  <si>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</si>
  <si>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</si>
  <si>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</si>
  <si>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</si>
  <si>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</si>
  <si>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</si>
  <si>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</si>
  <si>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</si>
  <si>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</si>
  <si>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</si>
  <si>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</si>
  <si>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</si>
  <si>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</si>
  <si>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</si>
  <si>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</si>
  <si>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</si>
  <si>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</si>
  <si>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</si>
  <si>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</si>
  <si>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</si>
  <si>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</si>
  <si>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</si>
  <si>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</si>
  <si>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</si>
  <si>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</si>
  <si>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</si>
  <si>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</si>
  <si>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</si>
  <si>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</si>
  <si>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</si>
  <si>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</si>
  <si>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</si>
  <si>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</si>
  <si>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</si>
  <si>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</si>
  <si>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</si>
  <si>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</si>
  <si>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</si>
  <si>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</si>
  <si>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</si>
  <si>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</si>
  <si>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</si>
  <si>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</si>
  <si>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</si>
  <si>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</si>
  <si>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</si>
  <si>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</si>
  <si>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</si>
  <si>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</si>
  <si>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</si>
  <si>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</si>
  <si>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</si>
  <si>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</si>
  <si>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</si>
  <si>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</si>
  <si>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</si>
  <si>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</si>
  <si>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</si>
  <si>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</si>
  <si>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</si>
  <si>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</si>
  <si>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</si>
  <si>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</si>
  <si>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</si>
  <si>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</si>
  <si>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</si>
  <si>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</si>
  <si>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</si>
  <si>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</si>
  <si>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</si>
  <si>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</si>
  <si>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</si>
  <si>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</si>
  <si>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</si>
  <si>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</si>
  <si>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</si>
  <si>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</si>
  <si>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</si>
  <si>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</si>
  <si>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</si>
  <si>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</si>
  <si>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</si>
  <si>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</si>
  <si>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</si>
  <si>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</si>
  <si>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</si>
  <si>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</si>
  <si>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</si>
  <si>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</si>
  <si>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</si>
  <si>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</si>
  <si>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</si>
  <si>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</si>
  <si>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</si>
  <si>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</si>
  <si>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</si>
  <si>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</si>
  <si>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</si>
  <si>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</si>
  <si>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</si>
  <si>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</si>
  <si>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</si>
  <si>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</si>
  <si>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</si>
  <si>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</si>
  <si>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</si>
  <si>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</si>
  <si>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</si>
  <si>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</si>
  <si>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</si>
  <si>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</si>
  <si>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</si>
  <si>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</si>
  <si>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</si>
  <si>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</si>
  <si>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</si>
  <si>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</si>
  <si>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</si>
  <si>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</si>
  <si>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</si>
  <si>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</si>
  <si>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</si>
  <si>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</si>
  <si>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</si>
  <si>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</si>
  <si>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</si>
  <si>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</si>
  <si>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</si>
  <si>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</si>
  <si>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</si>
  <si>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</si>
  <si>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</si>
  <si>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</si>
  <si>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</si>
  <si>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</si>
  <si>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</si>
  <si>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</si>
  <si>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</si>
  <si>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</si>
  <si>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</si>
  <si>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</si>
  <si>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</si>
  <si>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</si>
  <si>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</si>
  <si>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</si>
  <si>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</si>
  <si>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</si>
  <si>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</si>
  <si>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</si>
  <si>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</si>
  <si>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</si>
  <si>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</si>
  <si>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</si>
  <si>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</si>
  <si>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</si>
  <si>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</si>
  <si>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</si>
  <si>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</si>
  <si>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</si>
  <si>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</si>
  <si>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</si>
  <si>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</si>
  <si>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</si>
  <si>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</si>
  <si>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</si>
  <si>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</si>
  <si>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</si>
  <si>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</si>
  <si>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</si>
  <si>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</si>
  <si>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</si>
  <si>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</si>
  <si>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</si>
  <si>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</si>
  <si>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</si>
  <si>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</si>
  <si>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</si>
  <si>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</si>
  <si>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</si>
  <si>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</si>
  <si>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</si>
  <si>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</si>
  <si>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</si>
  <si>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</si>
  <si>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</si>
  <si>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</si>
  <si>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</si>
  <si>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</si>
  <si>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</si>
  <si>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</si>
  <si>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</si>
  <si>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</si>
  <si>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</si>
  <si>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</si>
  <si>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</si>
  <si>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</si>
  <si>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</si>
  <si>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</si>
  <si>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</si>
  <si>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</si>
  <si>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</si>
  <si>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</si>
  <si>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</si>
  <si>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</si>
  <si>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</si>
  <si>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</si>
  <si>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</si>
  <si>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</si>
  <si>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</si>
  <si>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</si>
  <si>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</si>
  <si>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</si>
  <si>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</si>
  <si>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</si>
  <si>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</si>
  <si>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</si>
  <si>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</si>
  <si>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</si>
  <si>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</si>
  <si>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</si>
  <si>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</si>
  <si>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</si>
  <si>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</si>
  <si>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</si>
  <si>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</si>
  <si>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</si>
  <si>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</si>
  <si>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</si>
  <si>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</si>
  <si>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</si>
  <si>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</si>
  <si>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</si>
  <si>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</si>
  <si>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</si>
  <si>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</si>
  <si>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</si>
  <si>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</si>
  <si>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</si>
  <si>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</si>
  <si>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</si>
  <si>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</si>
  <si>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</si>
  <si>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</si>
  <si>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</si>
  <si>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</si>
  <si>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</si>
  <si>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</si>
  <si>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</si>
  <si>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</si>
  <si>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</si>
  <si>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</si>
  <si>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</si>
  <si>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</si>
  <si>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</si>
  <si>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</si>
  <si>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</si>
  <si>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</si>
  <si>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</si>
  <si>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</si>
  <si>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</si>
  <si>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</si>
  <si>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</si>
  <si>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</si>
  <si>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</si>
  <si>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</si>
  <si>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</si>
  <si>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</si>
  <si>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</si>
  <si>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</si>
  <si>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</si>
  <si>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</si>
  <si>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</si>
  <si>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</si>
  <si>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</si>
  <si>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</si>
  <si>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</si>
  <si>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</si>
  <si>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</si>
  <si>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</si>
  <si>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</si>
  <si>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</si>
  <si>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</si>
  <si>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</si>
  <si>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</si>
  <si>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</si>
  <si>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</si>
  <si>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</si>
  <si>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</si>
  <si>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</si>
  <si>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</si>
  <si>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</si>
  <si>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</si>
  <si>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</si>
  <si>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</si>
  <si>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</si>
  <si>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</si>
  <si>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</si>
  <si>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</si>
  <si>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</si>
  <si>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</si>
  <si>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</si>
  <si>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</si>
  <si>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</si>
  <si>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</si>
  <si>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</si>
  <si>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</si>
  <si>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</si>
  <si>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</si>
  <si>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</si>
  <si>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</si>
  <si>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</si>
  <si>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</si>
  <si>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</si>
  <si>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</si>
  <si>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</si>
  <si>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</si>
  <si>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</si>
  <si>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</si>
  <si>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</si>
  <si>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</si>
  <si>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</si>
  <si>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</si>
  <si>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</si>
  <si>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</si>
  <si>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</si>
  <si>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</si>
  <si>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</si>
  <si>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</si>
  <si>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</si>
  <si>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</si>
  <si>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</si>
  <si>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</si>
  <si>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</si>
  <si>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</si>
  <si>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</si>
  <si>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</si>
  <si>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</si>
  <si>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</si>
  <si>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</si>
  <si>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</si>
  <si>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</si>
  <si>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</si>
  <si>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</si>
  <si>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</si>
  <si>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</si>
  <si>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</si>
  <si>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</si>
  <si>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</si>
  <si>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</si>
  <si>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</si>
  <si>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</si>
  <si>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</si>
  <si>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</si>
  <si>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</si>
  <si>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</si>
  <si>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</si>
  <si>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</si>
  <si>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</si>
  <si>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</si>
  <si>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</si>
  <si>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</si>
  <si>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</si>
  <si>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</si>
  <si>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</si>
  <si>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</si>
  <si>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</si>
  <si>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</si>
  <si>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</si>
  <si>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</si>
  <si>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</si>
  <si>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</si>
  <si>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</si>
  <si>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</si>
  <si>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</si>
  <si>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</si>
  <si>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</si>
  <si>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</si>
  <si>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</si>
  <si>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</si>
  <si>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</si>
  <si>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</si>
  <si>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</si>
  <si>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</si>
  <si>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</si>
  <si>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</si>
  <si>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</si>
  <si>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</si>
  <si>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</si>
  <si>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</si>
  <si>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</si>
  <si>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</si>
  <si>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</si>
  <si>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</si>
  <si>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</si>
  <si>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</si>
  <si>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</si>
  <si>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</si>
  <si>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</si>
  <si>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</si>
  <si>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</si>
  <si>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</si>
  <si>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</si>
  <si>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</si>
  <si>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</si>
  <si>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</si>
  <si>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</si>
  <si>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</si>
  <si>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</si>
  <si>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</si>
  <si>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</si>
  <si>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</si>
  <si>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</si>
  <si>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</si>
  <si>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</si>
  <si>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</si>
  <si>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</si>
  <si>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</si>
  <si>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</si>
  <si>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</si>
  <si>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</si>
  <si>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</si>
  <si>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</si>
  <si>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</si>
  <si>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</si>
  <si>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</si>
  <si>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</si>
  <si>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</si>
  <si>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</si>
  <si>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</si>
  <si>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</si>
  <si>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</si>
  <si>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</si>
  <si>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</si>
  <si>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</si>
  <si>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</si>
  <si>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</si>
  <si>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</si>
  <si>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</si>
  <si>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</si>
  <si>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</si>
  <si>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</si>
  <si>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</si>
  <si>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</si>
  <si>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</si>
  <si>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</si>
  <si>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</si>
  <si>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</si>
  <si>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</si>
  <si>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</si>
  <si>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</si>
  <si>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</si>
  <si>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</si>
  <si>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</si>
  <si>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</si>
  <si>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</si>
  <si>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</si>
  <si>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</si>
  <si>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</si>
  <si>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</si>
  <si>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</si>
  <si>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</si>
  <si>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</si>
  <si>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</si>
  <si>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</si>
  <si>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</si>
  <si>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</si>
  <si>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</si>
  <si>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</si>
  <si>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</si>
  <si>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</si>
  <si>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</si>
  <si>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</si>
  <si>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</si>
  <si>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</si>
  <si>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</si>
  <si>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</si>
  <si>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</si>
  <si>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</si>
  <si>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</si>
  <si>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</si>
  <si>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</si>
  <si>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</si>
  <si>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</si>
  <si>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</si>
  <si>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</si>
  <si>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</si>
  <si>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</si>
  <si>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</si>
  <si>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</si>
  <si>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</si>
  <si>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</si>
  <si>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</si>
  <si>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</si>
  <si>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</si>
  <si>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</si>
  <si>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</si>
  <si>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</si>
  <si>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</si>
  <si>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</si>
  <si>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</si>
  <si>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</si>
  <si>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</si>
  <si>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</si>
  <si>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</si>
  <si>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</si>
  <si>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</si>
  <si>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</si>
  <si>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</si>
  <si>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</si>
  <si>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</si>
  <si>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</si>
  <si>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</si>
  <si>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</si>
  <si>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</si>
  <si>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</si>
  <si>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</si>
  <si>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</si>
  <si>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</si>
  <si>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</si>
  <si>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</si>
  <si>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</si>
  <si>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</si>
  <si>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</si>
  <si>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</si>
  <si>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</si>
  <si>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</si>
  <si>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</si>
  <si>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</si>
  <si>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</si>
  <si>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</si>
  <si>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</si>
  <si>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</si>
  <si>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</si>
  <si>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</si>
  <si>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</si>
  <si>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</si>
  <si>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</si>
  <si>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</si>
  <si>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</si>
  <si>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</si>
  <si>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</si>
  <si>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</si>
  <si>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</si>
  <si>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</si>
  <si>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</si>
  <si>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</si>
  <si>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</si>
  <si>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</si>
  <si>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</si>
  <si>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</si>
  <si>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</si>
  <si>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</si>
  <si>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</si>
  <si>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</si>
  <si>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</si>
  <si>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</si>
  <si>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</si>
  <si>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</si>
  <si>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</si>
  <si>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</si>
  <si>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</si>
  <si>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</si>
  <si>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</si>
  <si>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</si>
  <si>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</si>
  <si>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</si>
  <si>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</si>
  <si>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</si>
  <si>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</si>
  <si>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</si>
  <si>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</si>
  <si>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</si>
  <si>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</si>
  <si>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</si>
  <si>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</si>
  <si>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</si>
  <si>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</si>
  <si>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</si>
  <si>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</si>
  <si>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</si>
  <si>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</si>
  <si>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</si>
  <si>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</si>
  <si>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</si>
  <si>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</si>
  <si>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</si>
  <si>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</si>
  <si>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</si>
  <si>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</si>
  <si>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</si>
  <si>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</si>
  <si>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</si>
  <si>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</si>
  <si>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</si>
  <si>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</si>
  <si>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</si>
  <si>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</si>
  <si>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</si>
  <si>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</si>
  <si>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</si>
  <si>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</si>
  <si>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</si>
  <si>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</si>
  <si>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</si>
  <si>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</si>
  <si>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</si>
  <si>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</si>
  <si>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</si>
  <si>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</si>
  <si>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</si>
  <si>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</si>
  <si>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</si>
  <si>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</si>
  <si>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</si>
  <si>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</si>
  <si>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</si>
  <si>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</si>
  <si>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</si>
  <si>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</si>
  <si>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</si>
  <si>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</si>
  <si>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</si>
  <si>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</si>
  <si>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</si>
  <si>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</si>
  <si>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</si>
  <si>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</si>
  <si>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</si>
  <si>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</si>
  <si>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</si>
  <si>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</si>
  <si>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</si>
  <si>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</si>
  <si>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</si>
  <si>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</si>
  <si>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</si>
  <si>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</si>
  <si>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</si>
  <si>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</si>
  <si>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</si>
  <si>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</si>
  <si>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</si>
  <si>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</si>
  <si>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</si>
  <si>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</si>
  <si>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</si>
  <si>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</si>
  <si>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</si>
  <si>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</si>
  <si>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</si>
  <si>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</si>
  <si>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</si>
  <si>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</si>
  <si>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</si>
  <si>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</si>
  <si>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</si>
  <si>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</si>
  <si>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</si>
  <si>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</si>
  <si>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</si>
  <si>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</si>
  <si>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</si>
  <si>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</si>
  <si>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</si>
  <si>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</si>
  <si>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technology</t>
  </si>
  <si>
    <t>food</t>
  </si>
  <si>
    <t>film &amp; video</t>
  </si>
  <si>
    <t>games</t>
  </si>
  <si>
    <t>journalism</t>
  </si>
  <si>
    <t>music</t>
  </si>
  <si>
    <t>photography</t>
  </si>
  <si>
    <t>publishing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</si>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</sst>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left"/>
    </xf>
    <xf numFmtId="9" fontId="0" fillId="0" borderId="0" xfId="1" applyNumberFormat="1" applyFont="1"/>
  </cellXfs>
  <cellStyles count="2">
    <cellStyle name="Normal" xfId="0" builtinId="0" customBuiltin="1"/>
    <cellStyle name="Percent" xfId="1" builtinId="5"/>
  </cellStyles>
  <dxfs count="6">
    <dxf>
      <font>
        <color theme="3" tint="-0.499984740745262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Pivot Table -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D-FB4B-8937-8CFF42EDE404}"/>
            </c:ext>
          </c:extLst>
        </c:ser>
        <c:ser>
          <c:idx val="1"/>
          <c:order val="1"/>
          <c:tx>
            <c:strRef>
              <c:f>' 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9D-FB4B-8937-8CFF42EDE404}"/>
            </c:ext>
          </c:extLst>
        </c:ser>
        <c:ser>
          <c:idx val="2"/>
          <c:order val="2"/>
          <c:tx>
            <c:strRef>
              <c:f>' 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9D-FB4B-8937-8CFF42EDE404}"/>
            </c:ext>
          </c:extLst>
        </c:ser>
        <c:ser>
          <c:idx val="3"/>
          <c:order val="3"/>
          <c:tx>
            <c:strRef>
              <c:f>' 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9D-FB4B-8937-8CFF42EDE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3277360"/>
        <c:axId val="1468091248"/>
      </c:barChart>
      <c:catAx>
        <c:axId val="139327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091248"/>
        <c:crosses val="autoZero"/>
        <c:auto val="1"/>
        <c:lblAlgn val="ctr"/>
        <c:lblOffset val="100"/>
        <c:noMultiLvlLbl val="0"/>
      </c:catAx>
      <c:valAx>
        <c:axId val="146809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27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6-D64D-B9C2-8233054B5EE9}"/>
            </c:ext>
          </c:extLst>
        </c:ser>
        <c:ser>
          <c:idx val="1"/>
          <c:order val="1"/>
          <c:tx>
            <c:strRef>
              <c:f>'Pivot Table -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96-D64D-B9C2-8233054B5EE9}"/>
            </c:ext>
          </c:extLst>
        </c:ser>
        <c:ser>
          <c:idx val="2"/>
          <c:order val="2"/>
          <c:tx>
            <c:strRef>
              <c:f>'Pivot Table - 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96-D64D-B9C2-8233054B5EE9}"/>
            </c:ext>
          </c:extLst>
        </c:ser>
        <c:ser>
          <c:idx val="3"/>
          <c:order val="3"/>
          <c:tx>
            <c:strRef>
              <c:f>'Pivot Table - 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96-D64D-B9C2-8233054B5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6964832"/>
        <c:axId val="1204305808"/>
      </c:barChart>
      <c:catAx>
        <c:axId val="11569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305808"/>
        <c:crosses val="autoZero"/>
        <c:auto val="1"/>
        <c:lblAlgn val="ctr"/>
        <c:lblOffset val="100"/>
        <c:noMultiLvlLbl val="0"/>
      </c:catAx>
      <c:valAx>
        <c:axId val="12043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96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Sub-Category!PivotTable5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8-1746-A162-29AA12ACDD82}"/>
            </c:ext>
          </c:extLst>
        </c:ser>
        <c:ser>
          <c:idx val="1"/>
          <c:order val="1"/>
          <c:tx>
            <c:strRef>
              <c:f>'Pivot Table -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78-1746-A162-29AA12ACDD82}"/>
            </c:ext>
          </c:extLst>
        </c:ser>
        <c:ser>
          <c:idx val="2"/>
          <c:order val="2"/>
          <c:tx>
            <c:strRef>
              <c:f>'Pivot Table - 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78-1746-A162-29AA12ACDD82}"/>
            </c:ext>
          </c:extLst>
        </c:ser>
        <c:ser>
          <c:idx val="3"/>
          <c:order val="3"/>
          <c:tx>
            <c:strRef>
              <c:f>'Pivot Table - 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78-1746-A162-29AA12ACD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4722560"/>
        <c:axId val="1138502336"/>
      </c:barChart>
      <c:catAx>
        <c:axId val="116472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502336"/>
        <c:crosses val="autoZero"/>
        <c:auto val="1"/>
        <c:lblAlgn val="ctr"/>
        <c:lblOffset val="100"/>
        <c:noMultiLvlLbl val="0"/>
      </c:catAx>
      <c:valAx>
        <c:axId val="113850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Dates!PivotTable6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4-ED44-A0DC-A21A5913B96E}"/>
            </c:ext>
          </c:extLst>
        </c:ser>
        <c:ser>
          <c:idx val="1"/>
          <c:order val="1"/>
          <c:tx>
            <c:strRef>
              <c:f>'Pivot Table - Dates'!$C$5:$C$6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4-ED44-A0DC-A21A5913B96E}"/>
            </c:ext>
          </c:extLst>
        </c:ser>
        <c:ser>
          <c:idx val="2"/>
          <c:order val="2"/>
          <c:tx>
            <c:strRef>
              <c:f>'Pivot Table - Dates'!$D$5:$D$6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Dates'!$D$7:$D$19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64-ED44-A0DC-A21A5913B96E}"/>
            </c:ext>
          </c:extLst>
        </c:ser>
        <c:ser>
          <c:idx val="3"/>
          <c:order val="3"/>
          <c:tx>
            <c:strRef>
              <c:f>'Pivot Table - Dates'!$E$5:$E$6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Dates'!$E$7:$E$19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64-ED44-A0DC-A21A5913B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541152"/>
        <c:axId val="1168542832"/>
      </c:lineChart>
      <c:catAx>
        <c:axId val="116854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542832"/>
        <c:crosses val="autoZero"/>
        <c:auto val="1"/>
        <c:lblAlgn val="ctr"/>
        <c:lblOffset val="100"/>
        <c:noMultiLvlLbl val="0"/>
      </c:catAx>
      <c:valAx>
        <c:axId val="11685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54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</a:t>
            </a:r>
            <a:r>
              <a:rPr lang="en-US" baseline="0"/>
              <a:t> (percent)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Question'!$F$1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Question'!$F$2:$F$13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7-9C4A-9E92-86BAB2567478}"/>
            </c:ext>
          </c:extLst>
        </c:ser>
        <c:ser>
          <c:idx val="1"/>
          <c:order val="1"/>
          <c:tx>
            <c:strRef>
              <c:f>'Bonus Question'!$G$1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Question'!$G$2:$G$13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7-9C4A-9E92-86BAB2567478}"/>
            </c:ext>
          </c:extLst>
        </c:ser>
        <c:ser>
          <c:idx val="2"/>
          <c:order val="2"/>
          <c:tx>
            <c:strRef>
              <c:f>'Bonus Question'!$H$1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Question'!$H$2:$H$13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7-9C4A-9E92-86BAB2567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351456"/>
        <c:axId val="309732208"/>
      </c:lineChart>
      <c:catAx>
        <c:axId val="309351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732208"/>
        <c:crosses val="autoZero"/>
        <c:auto val="1"/>
        <c:lblAlgn val="ctr"/>
        <c:lblOffset val="100"/>
        <c:noMultiLvlLbl val="0"/>
      </c:catAx>
      <c:valAx>
        <c:axId val="30973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5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152400</xdr:rowOff>
    </xdr:from>
    <xdr:to>
      <xdr:col>19</xdr:col>
      <xdr:colOff>25400</xdr:colOff>
      <xdr:row>35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D316D9-145F-0047-89E5-5642F7FE3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38100</xdr:rowOff>
    </xdr:from>
    <xdr:to>
      <xdr:col>21</xdr:col>
      <xdr:colOff>120650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95593-3C43-854F-ACE9-2C0B92D02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25399</xdr:colOff>
      <xdr:row>4</xdr:row>
      <xdr:rowOff>50800</xdr:rowOff>
    </xdr:from>
    <xdr:to>
      <xdr:col>20</xdr:col>
      <xdr:colOff>268816</xdr:colOff>
      <xdr:row>30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DFCBEC-3B1F-4943-ABBF-8709447C5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3</xdr:row>
      <xdr:rowOff>127000</xdr:rowOff>
    </xdr:from>
    <xdr:to>
      <xdr:col>16</xdr:col>
      <xdr:colOff>425450</xdr:colOff>
      <xdr:row>28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07D953-08CE-0B45-A00C-FB11697F5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13</xdr:row>
      <xdr:rowOff>88900</xdr:rowOff>
    </xdr:from>
    <xdr:to>
      <xdr:col>10</xdr:col>
      <xdr:colOff>431800</xdr:colOff>
      <xdr:row>43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C1FE17-F232-1447-B93E-268C43828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Yi" refreshedDate="43749.767004398149" createdVersion="6" refreshedVersion="6" minRefreshableVersion="3" recordCount="4114" xr:uid="{29AE25C7-107E-7447-AD1C-78F3E63D367C}">
  <cacheSource type="worksheet">
    <worksheetSource ref="A1:R4115" sheet="Kickstart Ch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Yi" refreshedDate="43749.788365162036" createdVersion="6" refreshedVersion="6" minRefreshableVersion="3" recordCount="4114" xr:uid="{A1AF36FE-5D25-0349-AB90-97E655033DB5}">
  <cacheSource type="worksheet">
    <worksheetSource ref="A1:T4115" sheet="Kickstart Ch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x v="1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x v="1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x v="17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x v="19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x v="2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x v="2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x v="2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x v="25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x v="26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x v="2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x v="2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x v="3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x v="3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x v="3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x v="3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x v="4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x v="4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x v="4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x v="5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x v="5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x v="5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x v="5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x v="6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x v="65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x v="74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x v="7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x v="76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x v="78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x v="7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x v="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x v="8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x v="88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x v="8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x v="98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x v="10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x v="10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x v="103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x v="88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x v="10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x v="10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x v="10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x v="10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x v="109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x v="11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x v="113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x v="102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x v="11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x v="12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x v="12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x v="12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x v="121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x v="109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x v="127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x v="121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x v="109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x v="129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x v="121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x v="121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x v="134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x v="13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x v="13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x v="13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x v="14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x v="14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x v="121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x v="12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x v="15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x v="121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x v="153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x v="121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x v="154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x v="15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x v="121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x v="146"/>
    <x v="156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x v="157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x v="148"/>
    <x v="158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x v="121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x v="159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x v="160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x v="151"/>
    <x v="7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x v="16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x v="162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x v="121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x v="163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x v="164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x v="16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x v="121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x v="166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x v="167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x v="109"/>
    <x v="121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x v="168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x v="169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x v="170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x v="171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x v="17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x v="17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x v="12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x v="17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x v="171"/>
    <x v="17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x v="1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x v="17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x v="177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x v="109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x v="178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x v="121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x v="179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x v="121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x v="18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x v="18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x v="18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x v="121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x v="121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x v="183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x v="18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x v="18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x v="186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x v="18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x v="188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x v="189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x v="190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x v="191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x v="19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x v="193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x v="194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x v="19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x v="19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x v="197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x v="198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x v="199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x v="200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x v="201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x v="2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x v="203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x v="20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x v="205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x v="206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x v="207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x v="20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x v="209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x v="210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x v="21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x v="21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x v="213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x v="214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x v="21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x v="21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x v="217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x v="218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x v="219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x v="220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x v="22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x v="222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x v="223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x v="22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x v="225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x v="226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x v="22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x v="228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x v="229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x v="230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x v="231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x v="232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x v="233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x v="234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x v="235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x v="236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x v="237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x v="238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x v="239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x v="240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x v="241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x v="242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x v="243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x v="244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x v="24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x v="24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x v="247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x v="248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x v="247"/>
    <x v="249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x v="250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x v="251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x v="25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x v="253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x v="254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x v="25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x v="256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x v="257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x v="25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x v="259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x v="26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x v="261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x v="262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x v="263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x v="26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x v="26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x v="266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x v="26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x v="26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x v="269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x v="270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x v="271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x v="27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x v="273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x v="27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x v="27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x v="276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x v="277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x v="278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x v="27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x v="28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x v="281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x v="282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x v="283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x v="284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x v="285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x v="286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x v="287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x v="28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x v="28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x v="290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x v="29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x v="29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x v="293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x v="294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x v="29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x v="296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x v="29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x v="298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x v="299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x v="300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x v="301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x v="302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x v="303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x v="304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x v="30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x v="306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x v="307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x v="308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x v="309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x v="310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x v="31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x v="31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x v="313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x v="314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x v="315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x v="316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x v="317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x v="31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x v="319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x v="32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x v="321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x v="322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x v="323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x v="324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x v="325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x v="326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x v="327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x v="328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x v="32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x v="330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x v="33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x v="84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x v="332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x v="333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x v="334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x v="33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x v="33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x v="337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x v="338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x v="339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x v="340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x v="34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x v="342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x v="343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x v="344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x v="345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x v="34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x v="347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x v="348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x v="349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x v="350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x v="351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x v="352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x v="353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x v="354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x v="355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x v="356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x v="357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x v="358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x v="359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x v="36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x v="36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x v="36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x v="36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x v="364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x v="365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x v="366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x v="36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x v="121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x v="368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x v="121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x v="369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x v="370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x v="3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x v="372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x v="121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x v="121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x v="37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x v="121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x v="121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x v="371"/>
    <x v="37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x v="144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x v="7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x v="3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x v="376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x v="377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x v="378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x v="121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x v="379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x v="31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x v="380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x v="381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x v="38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x v="121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x v="383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x v="384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x v="38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x v="386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x v="12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x v="38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x v="388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x v="389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x v="121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x v="157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x v="390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x v="391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x v="39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x v="121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x v="393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x v="121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x v="121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x v="394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x v="39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x v="396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x v="397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x v="398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x v="399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x v="121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x v="121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x v="400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x v="109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x v="121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x v="401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x v="121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x v="12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x v="407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x v="402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x v="40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x v="40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x v="40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x v="40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x v="40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x v="408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x v="409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x v="41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x v="4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x v="119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x v="121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x v="18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x v="148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x v="411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x v="41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x v="41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x v="414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x v="415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x v="416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x v="417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x v="418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x v="419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x v="420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x v="421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x v="422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x v="42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x v="42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x v="425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x v="426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x v="427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x v="428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x v="429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x v="430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x v="431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x v="432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x v="433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x v="434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x v="43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x v="12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x v="384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x v="436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x v="366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x v="43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x v="438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x v="121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x v="377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x v="43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x v="440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x v="441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x v="121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x v="44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x v="443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x v="121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x v="444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x v="445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x v="446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x v="447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x v="448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x v="13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x v="449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x v="45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x v="451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x v="452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x v="119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x v="453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x v="436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x v="121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x v="12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x v="144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x v="121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x v="45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x v="45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x v="456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x v="473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x v="457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x v="458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x v="409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x v="459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x v="460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x v="366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x v="119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x v="46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x v="462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x v="46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x v="121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x v="464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x v="121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x v="46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x v="119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x v="466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x v="144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x v="121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x v="467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x v="121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x v="121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x v="12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x v="468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x v="469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x v="470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x v="121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x v="47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x v="472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x v="473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x v="11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x v="474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x v="121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x v="475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x v="12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x v="453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x v="121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x v="497"/>
    <x v="366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x v="476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x v="477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x v="47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x v="479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x v="480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x v="481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x v="482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x v="48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x v="48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x v="485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x v="486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x v="48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x v="48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x v="489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x v="490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x v="491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x v="492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x v="493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x v="49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x v="518"/>
    <x v="495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x v="496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x v="497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x v="498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x v="10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x v="499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x v="500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x v="453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x v="501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x v="502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x v="503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x v="504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x v="505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x v="506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x v="414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x v="507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x v="508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x v="50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x v="510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x v="511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x v="512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x v="513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x v="514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x v="515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x v="540"/>
    <x v="516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x v="517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x v="518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x v="519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x v="520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x v="521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x v="438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x v="52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x v="52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x v="52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x v="52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x v="526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x v="527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x v="528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x v="529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x v="530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x v="531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x v="532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x v="533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x v="534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x v="53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x v="458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x v="536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x v="53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x v="538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x v="53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x v="540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x v="541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x v="570"/>
    <x v="542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x v="381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x v="543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x v="54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x v="545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x v="54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x v="547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x v="548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x v="549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x v="550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x v="551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x v="552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x v="55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x v="5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x v="555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x v="556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x v="557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x v="558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x v="559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x v="560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x v="98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x v="561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x v="56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x v="563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x v="564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x v="56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x v="5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x v="567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x v="568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x v="56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x v="570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x v="571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x v="572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x v="573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x v="57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x v="575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x v="576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x v="577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x v="57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x v="579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x v="580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x v="58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x v="58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x v="121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x v="583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x v="144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x v="584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x v="585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x v="586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x v="121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x v="587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x v="498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x v="447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x v="588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x v="589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x v="453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x v="590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x v="591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x v="592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x v="59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x v="594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x v="59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x v="596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x v="597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x v="59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x v="599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x v="600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x v="60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x v="60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x v="60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x v="604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x v="6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x v="606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x v="607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x v="608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x v="60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x v="610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x v="611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x v="612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x v="613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x v="61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1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x v="638"/>
    <x v="616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x v="61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x v="618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x v="619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15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x v="620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x v="62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x v="622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x v="62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x v="624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x v="625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x v="626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x v="62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x v="628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x v="629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x v="630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x v="631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x v="63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x v="633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x v="63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x v="635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x v="636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x v="63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x v="63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x v="63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x v="658"/>
    <x v="64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x v="64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x v="642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x v="64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x v="644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x v="64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x v="64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x v="647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x v="648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x v="64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x v="650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x v="65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x v="65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x v="653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x v="31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x v="65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x v="65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x v="656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x v="65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x v="65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x v="18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x v="65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x v="66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x v="66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x v="66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x v="66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x v="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x v="476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x v="66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x v="66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x v="66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x v="381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x v="66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x v="66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x v="67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x v="67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x v="67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x v="151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x v="377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x v="67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x v="121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x v="674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x v="675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x v="676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x v="677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x v="18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x v="678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x v="679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x v="680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x v="681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x v="66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x v="682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x v="683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x v="684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x v="685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x v="379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x v="686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x v="687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x v="688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x v="121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x v="436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x v="436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x v="689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x v="18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x v="379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x v="69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x v="691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x v="121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x v="121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x v="178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x v="692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x v="121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x v="69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x v="121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x v="69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x v="18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x v="695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x v="724"/>
    <x v="10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x v="696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x v="697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x v="698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x v="699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x v="70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x v="121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x v="121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x v="701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x v="160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x v="702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x v="7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x v="70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x v="384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x v="135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x v="384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x v="13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x v="705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x v="706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x v="707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x v="7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x v="70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x v="710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x v="711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x v="121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x v="8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x v="498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x v="71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x v="749"/>
    <x v="71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x v="71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x v="71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x v="716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x v="717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x v="718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x v="71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x v="720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x v="721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x v="722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x v="723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x v="724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x v="725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x v="72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x v="72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x v="728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x v="729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x v="730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x v="731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x v="732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x v="733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x v="73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x v="73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x v="736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x v="737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x v="738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x v="739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x v="740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x v="741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x v="742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x v="74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x v="744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x v="74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x v="746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x v="74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x v="748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x v="121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x v="749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x v="75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x v="751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x v="752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x v="753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x v="754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x v="31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x v="75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x v="756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x v="757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x v="758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x v="759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x v="760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x v="761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x v="762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x v="763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x v="764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x v="76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x v="409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x v="178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x v="698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x v="766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x v="767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x v="768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x v="769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x v="379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x v="770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x v="77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x v="772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x v="46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x v="773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x v="77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x v="77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x v="77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x v="77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x v="778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x v="779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x v="78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x v="78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x v="782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x v="78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x v="784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x v="822"/>
    <x v="78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x v="78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x v="78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x v="788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x v="78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x v="790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x v="791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x v="792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x v="409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x v="119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x v="793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x v="366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x v="794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x v="121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x v="450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x v="109"/>
    <x v="121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x v="121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x v="121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x v="109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x v="7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x v="121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x v="835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x v="795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x v="79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x v="797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x v="798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x v="799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x v="436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x v="800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x v="801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x v="802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x v="803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x v="377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x v="80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x v="805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x v="366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x v="806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x v="807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x v="109"/>
    <x v="121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x v="808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x v="852"/>
    <x v="507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x v="121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x v="809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x v="810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x v="38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x v="366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x v="8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x v="81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x v="813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x v="81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x v="815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x v="816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x v="384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x v="119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x v="81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x v="8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x v="79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x v="819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x v="820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x v="821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x v="822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x v="8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x v="12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x v="82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x v="82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x v="514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x v="826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x v="827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x v="828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x v="144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x v="121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x v="829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x v="830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x v="83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x v="121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x v="83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x v="37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x v="689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x v="830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x v="121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x v="833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x v="13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x v="834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x v="835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x v="683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x v="14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x v="121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x v="109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x v="836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x v="121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x v="10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x v="83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x v="121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x v="838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x v="839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x v="840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x v="121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x v="894"/>
    <x v="84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x v="7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x v="842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x v="69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x v="843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x v="844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x v="845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x v="846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x v="847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x v="848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x v="162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x v="7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x v="384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x v="109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x v="18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x v="849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x v="178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x v="85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x v="851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x v="852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x v="689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x v="85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x v="854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x v="85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x v="856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x v="857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x v="85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x v="85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x v="860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x v="861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x v="86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x v="863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x v="864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x v="86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x v="86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x v="867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x v="868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x v="86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x v="870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x v="871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x v="872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x v="87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x v="874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x v="87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x v="876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x v="877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x v="878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x v="879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x v="880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x v="881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x v="882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x v="88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x v="88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x v="885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x v="886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x v="88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x v="888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x v="88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x v="890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x v="891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x v="892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x v="893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x v="894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x v="895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x v="896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x v="121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x v="897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x v="384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x v="379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x v="86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x v="436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x v="109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x v="898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x v="121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x v="899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x v="900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x v="144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x v="901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x v="902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x v="90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x v="904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x v="90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x v="906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x v="90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x v="90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x v="909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x v="910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x v="91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x v="912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x v="913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x v="91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x v="915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x v="916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x v="91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x v="918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x v="91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x v="920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x v="92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x v="92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x v="92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x v="924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x v="925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x v="926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x v="927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x v="92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x v="9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x v="930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x v="474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x v="931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x v="93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x v="933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x v="93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x v="935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x v="9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x v="937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x v="938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x v="939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x v="940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x v="9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x v="94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x v="943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x v="94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x v="94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x v="94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x v="94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x v="948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x v="949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x v="950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x v="951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x v="952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x v="953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x v="95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x v="955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x v="95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x v="957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x v="95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x v="73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x v="1016"/>
    <x v="959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x v="960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x v="96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x v="96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x v="96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x v="9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x v="965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x v="9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x v="96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x v="968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x v="969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x v="970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x v="971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x v="972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x v="97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x v="974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x v="97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x v="730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x v="976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x v="97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x v="978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x v="979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x v="980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x v="981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x v="982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x v="983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x v="984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x v="121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x v="98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x v="98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x v="98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x v="98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x v="989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x v="9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x v="991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x v="992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x v="993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x v="99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x v="99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x v="996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x v="997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x v="998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x v="99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x v="1000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x v="1001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x v="100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x v="1003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x v="100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x v="1005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x v="1006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x v="100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x v="1008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x v="1009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x v="1010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x v="101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x v="379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x v="1012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x v="1013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x v="1074"/>
    <x v="1014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x v="101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x v="1016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x v="101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x v="101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x v="1019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x v="1014"/>
    <x v="1020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x v="102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x v="102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x v="10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x v="102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x v="1025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x v="1085"/>
    <x v="1026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x v="1027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x v="1028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x v="1029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x v="1030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x v="1031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x v="1032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x v="103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x v="372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x v="1034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x v="1035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x v="1036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x v="1037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x v="10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x v="1039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x v="1099"/>
    <x v="1040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x v="104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x v="1101"/>
    <x v="1042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x v="104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x v="1044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x v="10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x v="1046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x v="104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x v="1048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x v="1049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x v="1050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x v="1051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x v="1052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x v="415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x v="507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x v="1053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x v="1054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x v="105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x v="105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x v="446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x v="1057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x v="901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x v="1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x v="1058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x v="1059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x v="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x v="121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x v="1060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x v="106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x v="1062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x v="507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x v="1063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x v="1064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x v="766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x v="18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x v="1065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x v="121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x v="121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x v="121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x v="384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x v="12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x v="12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x v="1066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x v="1132"/>
    <x v="1067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x v="121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x v="121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x v="1068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x v="106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x v="1070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x v="1136"/>
    <x v="1071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x v="107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x v="1073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x v="1074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x v="1075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x v="107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x v="107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x v="107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x v="1079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x v="1145"/>
    <x v="1080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x v="1081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x v="1082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x v="108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x v="1084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x v="1085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x v="108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x v="1087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x v="844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x v="384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x v="109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x v="587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x v="121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x v="88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x v="1088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x v="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x v="1089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x v="109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x v="1091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x v="1092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x v="1093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x v="1094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x v="1095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x v="1096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x v="1097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x v="109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x v="1099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x v="110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x v="110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x v="1102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x v="1103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x v="110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x v="1105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x v="1106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x v="1107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x v="1108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x v="1109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x v="1110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x v="1111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x v="1112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x v="1113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x v="1114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x v="1115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x v="1116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x v="1117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x v="1118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x v="111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x v="1120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x v="1121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x v="1122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x v="1123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x v="1124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x v="112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x v="112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x v="1127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x v="112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x v="112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x v="1130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x v="113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x v="366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x v="121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x v="1132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x v="121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x v="88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x v="11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x v="113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x v="113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x v="121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x v="121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x v="113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x v="10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x v="123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x v="842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x v="40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x v="66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x v="1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x v="1137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x v="1138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x v="1139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x v="109"/>
    <x v="121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x v="1140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x v="69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x v="1141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x v="1142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x v="1143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x v="178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x v="446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x v="2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x v="45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x v="144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x v="1144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x v="1145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x v="12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x v="121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x v="121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x v="617"/>
    <x v="1146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x v="1147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x v="121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x v="12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x v="44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x v="379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x v="384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x v="12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x v="114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x v="114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x v="1150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x v="1151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x v="115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x v="1153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x v="1154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x v="1155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x v="1156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x v="1157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x v="1158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x v="1239"/>
    <x v="1159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x v="1160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x v="1161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x v="1162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x v="1163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x v="116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x v="116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x v="116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x v="116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x v="116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x v="1169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x v="1170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x v="117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x v="117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x v="1173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x v="1174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x v="11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x v="11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x v="117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x v="117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x v="117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x v="118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x v="11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x v="1182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x v="1183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x v="1184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8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x v="1186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x v="118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x v="118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x v="317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x v="118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x v="119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x v="119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x v="119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x v="119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x v="119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x v="119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x v="119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x v="1197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x v="119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x v="119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x v="120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x v="120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x v="120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x v="1203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x v="120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x v="120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x v="120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x v="12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x v="1208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x v="1209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x v="1210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x v="1211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x v="1212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x v="121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x v="1214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x v="40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x v="121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x v="121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x v="1217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x v="1218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x v="121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x v="122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x v="122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x v="122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x v="1223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x v="372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x v="1224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x v="122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x v="121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x v="122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x v="1227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x v="1228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x v="66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x v="1229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x v="1230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x v="123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x v="1232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x v="123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x v="12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x v="436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x v="123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x v="1236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x v="1237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x v="1238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x v="144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x v="1307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x v="157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x v="1239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x v="1240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x v="121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x v="124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x v="447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x v="1242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x v="1243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x v="73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x v="124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x v="1315"/>
    <x v="839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x v="124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x v="121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x v="124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x v="440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x v="1247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x v="1248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x v="12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x v="1249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x v="121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x v="121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x v="698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x v="1250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x v="9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x v="13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x v="121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x v="125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x v="1252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x v="12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x v="1254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x v="1255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x v="1256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x v="1257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x v="1258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x v="1259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x v="1260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x v="1261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x v="1262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x v="12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x v="126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x v="50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x v="1265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x v="126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x v="1267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x v="126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x v="1269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x v="1270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x v="1271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x v="1272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x v="1273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x v="1274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x v="121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x v="1275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x v="1276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x v="1277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x v="456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x v="1278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x v="1279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x v="1280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x v="128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x v="1282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x v="1283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x v="1284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x v="128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x v="1286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x v="1287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x v="1288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x v="1289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x v="129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x v="1291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x v="1292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x v="1293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x v="109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x v="119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x v="1294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x v="129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x v="1296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x v="1297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x v="1298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x v="129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x v="1300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x v="1301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x v="130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x v="1303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x v="130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x v="1305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x v="130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x v="1307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x v="1308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x v="1309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x v="1310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x v="131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x v="131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x v="507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x v="1313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x v="13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x v="1315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x v="121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x v="1316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x v="1317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x v="1318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x v="1319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x v="1320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x v="1321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x v="1395"/>
    <x v="1322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x v="1323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x v="1324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x v="1325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x v="132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x v="132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x v="132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x v="132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x v="384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x v="840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x v="1330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x v="1331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x v="133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x v="1333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x v="1334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x v="1335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x v="1336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x v="1337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x v="1338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x v="1339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x v="1340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x v="1341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x v="1342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x v="134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x v="134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x v="134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x v="1346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x v="1347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x v="1348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x v="1349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x v="1350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x v="135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x v="1352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x v="1353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x v="1354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x v="135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x v="1356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x v="1357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x v="13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x v="45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x v="372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x v="13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x v="1360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x v="136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x v="1362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x v="666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x v="31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x v="1363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x v="121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x v="366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x v="1364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x v="1365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x v="1366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x v="1367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x v="1368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x v="13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x v="1370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x v="1371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x v="1372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x v="137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x v="1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x v="137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x v="137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x v="1377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x v="137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x v="137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x v="138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x v="138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x v="1382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x v="138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x v="1384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x v="138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x v="138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x v="384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x v="689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x v="138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x v="124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x v="138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x v="138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x v="139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x v="139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x v="139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x v="18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x v="453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x v="1363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x v="1463"/>
    <x v="13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x v="684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x v="1394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x v="139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x v="1237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x v="139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x v="139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x v="139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x v="139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x v="1400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x v="101"/>
    <x v="140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x v="140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x v="140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x v="1404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x v="140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x v="14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x v="140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x v="1408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x v="1409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x v="141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x v="141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x v="141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x v="141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x v="141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x v="141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x v="141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x v="141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x v="141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x v="141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x v="142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x v="142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x v="142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x v="1423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x v="1424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x v="142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x v="142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x v="1427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x v="1428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x v="1429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x v="1430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x v="1431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x v="1432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x v="1433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x v="1434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x v="1435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x v="1436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x v="1437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x v="1438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x v="1439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x v="1440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x v="1441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x v="144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x v="1443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x v="1444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x v="1445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x v="1446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x v="1447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x v="1448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x v="144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x v="1450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x v="1451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x v="1452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x v="145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x v="1454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x v="145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x v="1456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x v="145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x v="800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x v="12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x v="1458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x v="151"/>
    <x v="384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x v="7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x v="1459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x v="1460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x v="12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x v="438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x v="146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x v="1462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x v="384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x v="1463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x v="1464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x v="1465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x v="146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x v="1467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x v="146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x v="1469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x v="1470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x v="1471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x v="1472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x v="1473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x v="147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x v="1475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x v="147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x v="1477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x v="147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x v="1479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x v="1480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x v="148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x v="1482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x v="148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x v="148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x v="1485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x v="1486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x v="1487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x v="1488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x v="1489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x v="1490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x v="149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x v="1492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x v="1493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x v="1494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x v="1495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x v="1496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x v="1497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x v="149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x v="1499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x v="1500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x v="1501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x v="1502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x v="1503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x v="150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x v="150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x v="1506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x v="1507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x v="1508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x v="1509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x v="1510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x v="1581"/>
    <x v="151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x v="1512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x v="151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x v="1514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x v="1515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x v="1516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x v="1517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x v="151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x v="1519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x v="1520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x v="1521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x v="1522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x v="1523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x v="1524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x v="1525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x v="152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x v="1527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x v="1528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x v="1529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x v="1530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x v="153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x v="1532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x v="1533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x v="1534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x v="153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x v="1536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x v="153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x v="1538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x v="1539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x v="1540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x v="1541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x v="154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x v="154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x v="15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x v="447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x v="1545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x v="1546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x v="1547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x v="1548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x v="154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x v="1550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x v="1551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x v="1552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x v="1553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x v="1554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x v="1555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x v="386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x v="155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x v="1557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x v="155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x v="1624"/>
    <x v="1559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x v="156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x v="156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x v="1562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x v="1563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x v="13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x v="1564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x v="156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x v="1566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x v="1567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x v="1568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x v="1569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x v="1570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x v="5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x v="1571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x v="1572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x v="157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x v="1574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x v="1575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x v="1576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x v="1577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x v="1578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x v="1579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x v="1580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x v="1581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x v="158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x v="14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x v="1583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x v="384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x v="1584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x v="124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x v="1585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x v="1586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x v="1587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x v="1588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x v="1589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x v="1590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x v="1591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x v="1592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x v="1593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x v="1594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x v="1595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x v="834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x v="1596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x v="1597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x v="12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x v="1662"/>
    <x v="159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x v="121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x v="1663"/>
    <x v="1599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x v="1584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x v="38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x v="43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x v="12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x v="1581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x v="1600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x v="160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x v="160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x v="31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x v="1603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x v="1604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x v="1605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x v="160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x v="1607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x v="1608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x v="1609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x v="381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x v="1610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x v="161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x v="16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x v="1613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x v="926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x v="161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x v="161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x v="1616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x v="1617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x v="1618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x v="1619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x v="1620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x v="1621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x v="1622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x v="1623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x v="162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x v="162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x v="162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x v="16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x v="162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x v="1629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x v="1630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x v="163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x v="163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x v="1633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x v="163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x v="163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x v="1636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x v="163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x v="1638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x v="163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x v="164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x v="16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x v="16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x v="1643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x v="16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x v="1645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x v="131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x v="1646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x v="1647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x v="1648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x v="1649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x v="1650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x v="610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x v="1651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x v="119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x v="1652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x v="1718"/>
    <x v="1653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x v="165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x v="1655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x v="1656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x v="1657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x v="1658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x v="165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x v="1660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x v="166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x v="166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x v="166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x v="1664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x v="1665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x v="166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x v="1667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x v="1668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x v="1669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x v="1670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x v="167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x v="167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x v="1673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x v="1674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x v="167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x v="1676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x v="1677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x v="1678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x v="167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x v="1680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x v="1681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x v="1682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x v="168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x v="168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x v="16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x v="1686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x v="168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x v="1688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x v="168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x v="1690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x v="1691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x v="169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x v="1693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x v="1694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x v="169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x v="16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x v="1697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x v="1698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x v="1699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x v="1700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x v="1701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x v="1702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x v="1703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x v="1704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x v="1705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x v="1706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x v="1707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x v="17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x v="1709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x v="1710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x v="1711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x v="171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x v="1713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x v="1714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x v="171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x v="171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x v="171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x v="171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x v="171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x v="172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x v="1721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x v="172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x v="1723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x v="1724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x v="1725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x v="1726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x v="1727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x v="1728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x v="1729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x v="1730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x v="173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x v="173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x v="1733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x v="1734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x v="173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x v="1736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x v="1737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x v="1738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x v="1739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x v="1740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x v="1741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x v="1742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x v="174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x v="174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x v="1745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x v="1746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x v="1747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x v="174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x v="1749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x v="1750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x v="175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x v="175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x v="1753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x v="1754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x v="1755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x v="1756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x v="1757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x v="1758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x v="1759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x v="124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x v="18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x v="1760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x v="176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x v="1762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x v="1763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x v="1764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x v="1765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x v="1766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x v="176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x v="176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x v="1769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x v="1770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x v="1771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x v="1772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x v="1773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x v="177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x v="1775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x v="1776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x v="468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x v="121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x v="3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x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x v="1237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x v="121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x v="121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x v="1777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x v="121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x v="384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x v="446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x v="121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x v="121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x v="121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x v="1778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x v="453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x v="121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x v="121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x v="1779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x v="1780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x v="44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x v="18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x v="121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x v="1781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x v="121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x v="121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x v="178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x v="178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x v="839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x v="1784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x v="178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x v="1786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x v="1787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x v="18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x v="121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x v="384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x v="1788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x v="121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x v="1789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x v="414"/>
    <x v="368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x v="1790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x v="121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x v="1791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x v="1792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x v="1793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x v="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x v="474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x v="69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x v="121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x v="1585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x v="1794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x v="179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x v="121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x v="459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x v="121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x v="1796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x v="12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x v="12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x v="1797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x v="1798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x v="121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x v="12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x v="1799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x v="689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x v="12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x v="1800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x v="381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x v="121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x v="144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x v="1801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x v="1802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x v="1803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x v="1804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x v="180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x v="180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x v="180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x v="180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x v="472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x v="180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x v="1810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x v="181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x v="1812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x v="1813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x v="181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x v="1815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x v="181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x v="181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x v="181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x v="181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x v="1820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x v="1821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x v="63"/>
    <x v="114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x v="182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x v="1823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x v="1824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x v="1825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x v="1826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x v="1827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x v="1828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x v="1829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x v="1830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x v="183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x v="18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x v="1833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x v="1834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x v="183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x v="1836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x v="1837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x v="409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x v="183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x v="1726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x v="183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x v="1840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x v="1841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x v="1842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x v="1843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x v="1844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x v="1845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x v="1846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x v="1847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x v="184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x v="184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x v="1850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x v="1851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x v="1852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x v="1853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x v="1854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x v="1855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x v="1856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x v="1857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x v="1858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x v="121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x v="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x v="109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x v="680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x v="839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x v="1859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x v="1860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x v="1861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x v="121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x v="1862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x v="186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x v="1864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x v="186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x v="1866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x v="1867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x v="1868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x v="1869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x v="1870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x v="1932"/>
    <x v="187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x v="1872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x v="187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x v="187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x v="1875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876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x v="640"/>
    <x v="187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x v="1878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x v="1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x v="1879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x v="188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x v="1881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x v="188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x v="1883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x v="1884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x v="1885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x v="1886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x v="1887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x v="1888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x v="1889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x v="1890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x v="1891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x v="189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x v="1893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x v="1894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x v="189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x v="1896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x v="1897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x v="1898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x v="1899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x v="1900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x v="1901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x v="384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x v="121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x v="121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x v="1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x v="7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x v="1902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x v="1903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x v="372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x v="121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x v="1904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x v="157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x v="1905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x v="12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x v="12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x v="7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x v="1906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x v="1907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x v="121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x v="12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x v="1908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x v="190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x v="1910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x v="1911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x v="666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x v="1912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x v="1913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x v="1914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x v="191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x v="1916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x v="191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x v="1918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x v="1919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x v="1920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x v="1921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x v="1922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x v="1923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x v="1924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x v="1925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x v="1926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x v="192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x v="1928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x v="1929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x v="1930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x v="193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x v="1932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x v="1933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x v="193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x v="1935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x v="1936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x v="193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x v="1938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x v="1939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x v="1940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x v="1941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x v="1942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x v="1943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x v="1944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x v="1945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x v="1946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x v="194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x v="1948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x v="1949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x v="195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x v="1951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x v="1952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x v="1953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x v="1954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x v="1955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x v="1053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x v="1956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x v="2008"/>
    <x v="1957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x v="1958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x v="1959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x v="196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x v="1961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x v="43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x v="2014"/>
    <x v="1962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x v="196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x v="1964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x v="196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x v="2018"/>
    <x v="1966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x v="1967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x v="1968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x v="1969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x v="1970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x v="1971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x v="1972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x v="197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x v="1974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x v="197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x v="1976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x v="1977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x v="1978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x v="1979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x v="1980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x v="1981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x v="1982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x v="1983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x v="1984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x v="1985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x v="895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x v="2036"/>
    <x v="16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x v="446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x v="1986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x v="1053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x v="444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x v="121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x v="121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x v="1987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x v="1988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x v="844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x v="384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x v="12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x v="1989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x v="1990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x v="199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x v="1992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x v="121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x v="844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x v="199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x v="199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x v="1995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x v="1996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x v="199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x v="1998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x v="1999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x v="2000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x v="2001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x v="2002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x v="2003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x v="2004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x v="2005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x v="200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x v="200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x v="2008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x v="200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x v="2010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x v="2011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x v="201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x v="2013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x v="2014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x v="201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x v="2016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x v="2017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x v="2070"/>
    <x v="2018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x v="2019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x v="2020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x v="202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x v="202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x v="2023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x v="2024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x v="2025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x v="2026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x v="2027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x v="2028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x v="2029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x v="2030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x v="203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x v="2032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x v="440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x v="2033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x v="2034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x v="2035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x v="203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x v="436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x v="514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x v="2089"/>
    <x v="698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x v="2037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x v="121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x v="203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x v="2039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x v="498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x v="1859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x v="121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x v="377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x v="384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x v="18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x v="798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x v="384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x v="2040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x v="2041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x v="2042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x v="121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x v="121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x v="2043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x v="766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x v="2044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x v="2045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x v="450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x v="121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x v="1224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x v="590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x v="2046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x v="2047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x v="2048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x v="2049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x v="2050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x v="594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x v="2051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x v="2052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x v="205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x v="2054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x v="205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x v="384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x v="2056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x v="895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x v="205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x v="2058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x v="2059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x v="2060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x v="206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x v="20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x v="206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x v="206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x v="206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x v="582"/>
    <x v="206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x v="2067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x v="2068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x v="2069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x v="2070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x v="2071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x v="2072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x v="2073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x v="2074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x v="207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x v="2076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x v="2077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x v="207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x v="2079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x v="138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x v="2080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x v="2081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x v="70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x v="2082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x v="208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x v="208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x v="2085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x v="2086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x v="2087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x v="2088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x v="208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x v="2137"/>
    <x v="2090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x v="2091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x v="209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x v="2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x v="799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x v="209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x v="2095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x v="2096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x v="121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x v="18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x v="209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x v="46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x v="2098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x v="121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x v="2099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x v="121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x v="210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x v="838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x v="13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x v="121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x v="436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x v="2101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x v="2102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x v="178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x v="13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x v="1462"/>
    <x v="14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x v="381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x v="2103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x v="210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x v="1271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x v="161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x v="2105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x v="2106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x v="2107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x v="1054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x v="2108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x v="210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x v="2110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x v="2111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x v="211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x v="2113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x v="438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x v="121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x v="2114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x v="589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x v="2115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x v="2116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x v="724"/>
    <x v="38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x v="109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x v="2117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x v="211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x v="2119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x v="2120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x v="2121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x v="366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x v="384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x v="2122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x v="654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x v="212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x v="212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x v="1854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x v="2125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x v="2126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x v="12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x v="12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x v="212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x v="2128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x v="212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x v="2130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x v="43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x v="2131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x v="138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x v="161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x v="18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x v="2132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x v="2133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x v="766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x v="213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x v="69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x v="213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x v="2136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x v="2137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x v="213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x v="2139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x v="2140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x v="214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x v="1829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x v="2142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x v="2143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x v="2144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x v="214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x v="2146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x v="121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x v="214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x v="2148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x v="38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x v="214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x v="2150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x v="2151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x v="121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x v="178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x v="2152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x v="736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x v="2153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x v="2154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x v="215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x v="215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x v="2157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x v="2158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x v="2159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x v="2160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x v="2161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x v="2162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x v="216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x v="216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x v="21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x v="2166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x v="2167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x v="216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x v="801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x v="21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x v="217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x v="2171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x v="2172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x v="2173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x v="21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x v="217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x v="217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x v="2177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x v="2178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x v="680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x v="2224"/>
    <x v="2179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x v="218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x v="218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x v="2182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x v="2227"/>
    <x v="218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x v="218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x v="218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x v="2186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x v="2187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x v="2188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x v="2189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x v="372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x v="2190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x v="219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x v="2192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x v="219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x v="219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x v="2195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x v="1237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x v="2196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x v="2197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x v="219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x v="2199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x v="2200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x v="2201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x v="2202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x v="2203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x v="2204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x v="2205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x v="2206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x v="2207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x v="2208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x v="220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x v="2210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x v="2211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x v="221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x v="2213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x v="1847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x v="221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x v="221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x v="2216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x v="2217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x v="2218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x v="2219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x v="2220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x v="222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x v="2222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x v="222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x v="2224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x v="2225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x v="2226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x v="222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x v="2228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x v="222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x v="2230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x v="223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x v="2232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x v="2233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x v="2234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x v="2235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x v="223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x v="223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x v="2238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x v="839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x v="2239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x v="179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x v="109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x v="224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x v="224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x v="2242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x v="2243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x v="444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x v="2244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x v="2245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x v="2246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x v="224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x v="2248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x v="2249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x v="2250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x v="2251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x v="1859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x v="1989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x v="2252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x v="2253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x v="225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x v="806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x v="2255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x v="2256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x v="41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x v="372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x v="840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x v="2257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x v="2258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x v="225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x v="2260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x v="226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x v="384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x v="226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x v="226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x v="226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x v="226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x v="226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x v="384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x v="226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x v="2268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x v="226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x v="227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x v="227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x v="2314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x v="2272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x v="119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x v="2273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x v="2274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x v="227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x v="468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x v="138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x v="12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x v="2276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x v="14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x v="2277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x v="119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x v="2321"/>
    <x v="227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x v="2279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x v="2280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x v="109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x v="228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x v="2282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x v="119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x v="2283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x v="40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x v="119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x v="1209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x v="654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x v="228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x v="228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x v="2286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x v="1228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x v="2287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x v="2288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x v="121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x v="2289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x v="229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x v="229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x v="368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x v="2292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x v="229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x v="2294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x v="229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x v="2296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x v="2297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x v="2298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x v="22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x v="2300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x v="230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x v="2302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x v="2303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x v="2304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x v="2305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x v="2306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x v="2307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x v="2308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x v="2309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x v="2310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x v="984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x v="2311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x v="231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x v="2313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x v="2314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x v="231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x v="2316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x v="231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x v="231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x v="231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x v="2320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x v="2321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x v="828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x v="2322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x v="232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x v="232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x v="69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x v="232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x v="232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x v="232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x v="232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x v="2329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x v="800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x v="233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x v="2331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x v="468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x v="2332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x v="2333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x v="2334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x v="38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x v="2335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x v="69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x v="196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x v="2336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x v="2337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x v="2338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x v="2339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x v="2340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x v="2341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x v="2342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x v="2343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x v="2344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x v="2345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x v="2346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x v="234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x v="234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x v="2349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x v="2350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x v="2351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x v="2352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x v="235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x v="2354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x v="2355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x v="73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x v="2356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x v="235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x v="235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x v="40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x v="2359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x v="2360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x v="2361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x v="2362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x v="236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x v="2364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x v="2365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x v="2366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x v="2367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x v="2368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x v="2369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x v="2370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x v="2371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x v="2372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x v="237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x v="2374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x v="237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x v="237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x v="2377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x v="2378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x v="2379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x v="238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x v="23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x v="238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x v="238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x v="2384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x v="2385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x v="2386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x v="2387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x v="238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x v="23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x v="2390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x v="2391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x v="23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x v="239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x v="2394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x v="23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x v="239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x v="2397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x v="2129"/>
    <x v="239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x v="2399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x v="2400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x v="240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x v="2402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x v="240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x v="240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x v="240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x v="2406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x v="240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x v="240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x v="2409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x v="2410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x v="2411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x v="2431"/>
    <x v="241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x v="24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x v="241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x v="241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x v="2416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x v="241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x v="2418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x v="24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x v="52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x v="242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x v="2421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x v="242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x v="2423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x v="2424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x v="242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x v="242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x v="711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x v="2443"/>
    <x v="242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x v="2428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x v="242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x v="2430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x v="2431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x v="2432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x v="2433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x v="666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x v="243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x v="2435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x v="2397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x v="2436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x v="243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x v="2438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x v="2439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x v="2440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x v="2441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x v="1209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x v="2442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x v="127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x v="2443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x v="2444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x v="244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x v="18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x v="2446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x v="24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x v="2448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x v="2449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x v="2450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x v="2451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x v="245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x v="245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x v="2454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x v="2455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x v="184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x v="2456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x v="245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x v="245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x v="245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x v="246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x v="2461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x v="953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x v="2462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x v="7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x v="2463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x v="2464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x v="2465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x v="246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x v="400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x v="2467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x v="246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x v="2469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x v="226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x v="2470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x v="2471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x v="2472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x v="2473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x v="2474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x v="2475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x v="2476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x v="2477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x v="2478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x v="2479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x v="2480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x v="248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x v="2482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x v="2483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484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x v="2485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x v="2486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x v="248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x v="248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x v="2489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x v="249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x v="2491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x v="2492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x v="2493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x v="249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x v="249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x v="249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x v="249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x v="24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2499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x v="25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x v="1184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x v="2501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x v="2502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x v="2440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x v="69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x v="2503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x v="210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x v="250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x v="2505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x v="2506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x v="25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x v="250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x v="2509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x v="251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x v="251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x v="2512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x v="251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x v="2514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x v="2515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x v="2516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x v="251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x v="251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x v="251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x v="2520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x v="252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x v="2522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x v="2523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x v="2524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x v="2525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x v="2526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x v="252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x v="25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x v="2529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x v="2530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x v="436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x v="2531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x v="2532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x v="2533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x v="2218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x v="2534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x v="1862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x v="253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x v="2536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x v="2537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x v="253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x v="253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x v="2540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x v="254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x v="2542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x v="2543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x v="2544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x v="254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x v="254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x v="683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x v="2547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x v="2548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x v="2549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x v="2550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x v="2551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x v="255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x v="2553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x v="2554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x v="255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x v="2556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x v="44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x v="25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x v="2558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x v="25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x v="2560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x v="2561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x v="2562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x v="2563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x v="2564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x v="256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x v="2566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x v="256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x v="2568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x v="50"/>
    <x v="2569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x v="2570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x v="2571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x v="69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x v="2572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x v="2573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x v="2574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x v="2575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x v="368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x v="2576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x v="257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x v="2578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x v="2579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x v="2580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x v="370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x v="2581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x v="2582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x v="242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x v="25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x v="2584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x v="258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x v="25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x v="1655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x v="2587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x v="2588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x v="2218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x v="2589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x v="2590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x v="2591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x v="259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x v="2593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x v="2594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x v="259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x v="259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x v="2597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x v="259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x v="179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x v="2599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x v="2600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x v="1784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x v="1053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x v="260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x v="2602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x v="2603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x v="2604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x v="260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x v="698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x v="2606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x v="260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x v="26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x v="2609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x v="2610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x v="2611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x v="261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x v="261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x v="2614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x v="2615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x v="261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x v="2617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x v="2618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x v="261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x v="233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x v="179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x v="602"/>
    <x v="262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x v="262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x v="262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x v="262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x v="2624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x v="2625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x v="2626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x v="2627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x v="2628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262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x v="2630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x v="263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x v="2632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x v="263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x v="2634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x v="2579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x v="263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x v="2636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x v="2637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x v="2638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x v="2639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x v="2640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x v="123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x v="264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x v="26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x v="264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x v="2644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x v="264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x v="2646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x v="2647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x v="2648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x v="264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x v="2650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x v="265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x v="2652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x v="2653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x v="26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x v="265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x v="2656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x v="26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x v="2658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x v="2659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x v="2660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x v="13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x v="684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x v="266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x v="680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x v="26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x v="85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x v="2663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x v="95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x v="266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x v="266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x v="2609"/>
    <x v="2666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x v="2667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x v="266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x v="266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x v="2670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x v="2671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x v="2672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x v="2673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x v="2674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x v="267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x v="2676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x v="2677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x v="114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x v="2678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x v="2679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x v="2680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x v="268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x v="2682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x v="2683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x v="2684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x v="210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x v="2685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x v="2686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x v="2687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x v="590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x v="2688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x v="372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x v="268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x v="2690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x v="2691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x v="2692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x v="2693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x v="116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x v="269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x v="2695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x v="2696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x v="269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x v="2698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x v="269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x v="2700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x v="270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x v="2702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x v="10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x v="2703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x v="270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x v="2705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x v="270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x v="1762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x v="178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x v="507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x v="121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x v="2707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x v="12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x v="2708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x v="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x v="2709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x v="118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x v="2116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x v="1377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x v="2710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x v="271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x v="2712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x v="2713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x v="2714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x v="271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x v="271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x v="2717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x v="2718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x v="2719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x v="2720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x v="438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x v="2721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x v="2722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x v="2723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x v="272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x v="272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x v="27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x v="2727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x v="272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x v="2729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x v="273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x v="2731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x v="46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x v="2732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x v="2733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x v="2734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x v="2735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x v="2736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x v="1050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x v="2737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x v="2738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x v="2739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x v="1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x v="2740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x v="274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x v="2742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x v="274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x v="274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x v="2745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x v="274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x v="2747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x v="2748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x v="274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x v="275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x v="275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x v="275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x v="2111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x v="241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x v="275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x v="275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x v="2755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x v="275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x v="191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x v="2757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x v="275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x v="275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x v="2760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x v="276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x v="276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x v="2763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x v="276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x v="2765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x v="276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x v="2767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x v="2768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x v="2769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x v="2600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x v="2770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x v="2771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x v="2772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x v="27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x v="2774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x v="277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x v="2776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x v="2777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x v="2778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x v="2779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x v="1270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x v="164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x v="2397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x v="119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x v="839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x v="834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x v="2780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x v="2781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x v="384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x v="121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x v="119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x v="2696"/>
    <x v="278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x v="384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x v="278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66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x v="2784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x v="278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x v="80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x v="2786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x v="2787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x v="278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x v="278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x v="2790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x v="2791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x v="279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x v="2793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x v="2794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x v="2795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x v="2796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x v="26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x v="279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x v="2798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x v="279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x v="2800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x v="2801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x v="10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x v="280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x v="2803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x v="2804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x v="2805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x v="2806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x v="2807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x v="2808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x v="2809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x v="2810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x v="281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x v="2812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x v="2813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x v="984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x v="281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x v="281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x v="13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x v="210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x v="121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x v="121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x v="844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x v="2816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x v="7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x v="144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x v="2817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x v="1536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x v="984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x v="2818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x v="2819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x v="121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x v="2820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x v="121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x v="1788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x v="282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x v="69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x v="1352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x v="282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x v="282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x v="28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x v="282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x v="2826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x v="2827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x v="282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x v="2829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x v="283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x v="283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x v="283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x v="283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x v="2834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x v="283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x v="2836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x v="283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x v="446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x v="2838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x v="283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x v="2840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x v="766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x v="2841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x v="2842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x v="2843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x v="2844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x v="379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x v="2845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x v="2846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x v="2847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x v="284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x v="2849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x v="2850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x v="2851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x v="2852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x v="2853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x v="285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x v="2855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x v="2856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x v="2857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x v="2858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x v="2859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x v="119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x v="31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x v="286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x v="384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x v="178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x v="119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x v="2861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x v="152"/>
    <x v="10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x v="13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x v="252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x v="148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x v="286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x v="418"/>
    <x v="119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x v="286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x v="1876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x v="14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x v="2864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x v="2865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x v="119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x v="2866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x v="384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x v="121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x v="121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x v="121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x v="109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x v="844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x v="2867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x v="2868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x v="2869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x v="2351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x v="287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x v="1331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x v="7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x v="66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x v="895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x v="1337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x v="372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x v="287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x v="384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x v="287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x v="121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x v="1788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x v="287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x v="287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x v="287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x v="1862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x v="1209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x v="2876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x v="287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x v="2878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x v="241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x v="379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x v="18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x v="834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x v="2879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x v="2880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x v="137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x v="144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x v="38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x v="2881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x v="288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x v="28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x v="2884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x v="288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x v="2886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x v="2887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x v="384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x v="121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x v="2888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x v="144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x v="498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x v="476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x v="288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x v="384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x v="384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x v="121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x v="121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x v="589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x v="289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x v="838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x v="798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x v="689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x v="121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x v="840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x v="3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x v="381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x v="2239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x v="28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x v="2892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x v="289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x v="2894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x v="289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x v="2896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x v="2897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x v="289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x v="129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x v="178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x v="284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x v="63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x v="447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x v="2899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x v="2858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x v="2900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x v="2901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x v="290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x v="1797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x v="1581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x v="10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x v="2903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x v="366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x v="844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x v="290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x v="121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x v="2905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x v="290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x v="415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x v="288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x v="2117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x v="984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x v="418"/>
    <x v="12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x v="453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x v="384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x v="290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x v="2908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x v="1859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x v="1878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x v="85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x v="372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x v="290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x v="372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x v="274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x v="2722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x v="121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x v="59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x v="585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x v="2910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x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x v="2911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x v="2912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x v="379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x v="2913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x v="2914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x v="689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x v="589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x v="701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x v="446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x v="2915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x v="587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x v="12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x v="2916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x v="698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x v="2917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x v="2137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x v="9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x v="2918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x v="680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x v="2830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x v="2919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x v="2920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x v="2921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x v="384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x v="292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x v="292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x v="2924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x v="446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x v="45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x v="292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x v="436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x v="2926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x v="2927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x v="121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x v="238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x v="1788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x v="2928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x v="292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x v="109"/>
    <x v="121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x v="275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x v="18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x v="1592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x v="157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x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x v="2930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x v="2931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x v="2932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x v="121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x v="7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x v="121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x v="293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x v="41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x v="2934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x v="2935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x v="2936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x v="227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x v="585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x v="2937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x v="2938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57FA4-22B0-704E-8362-308D765F51E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E018A-A3E6-0C45-8A08-E239AC71338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48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9FD5A-EEF5-3342-BE4A-D2E0AC7139B2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4101" activePane="bottomLeft" state="frozen"/>
      <selection pane="bottomLeft" activeCell="U8" sqref="U8"/>
    </sheetView>
  </sheetViews>
  <sheetFormatPr baseColWidth="10" defaultColWidth="8.83203125" defaultRowHeight="15" x14ac:dyDescent="0.2"/>
  <cols>
    <col min="1" max="1" width="5.1640625" bestFit="1" customWidth="1"/>
    <col min="2" max="2" width="38.33203125" style="3" customWidth="1"/>
    <col min="3" max="3" width="40.33203125" style="3" customWidth="1"/>
    <col min="4" max="4" width="14.6640625" style="6" bestFit="1" customWidth="1"/>
    <col min="5" max="5" width="12.6640625" style="6" bestFit="1" customWidth="1"/>
    <col min="6" max="6" width="21.33203125" customWidth="1"/>
    <col min="7" max="7" width="12.1640625" bestFit="1" customWidth="1"/>
    <col min="8" max="8" width="13" bestFit="1" customWidth="1"/>
    <col min="9" max="9" width="19.33203125" customWidth="1"/>
    <col min="10" max="10" width="17.83203125" customWidth="1"/>
    <col min="11" max="11" width="13.33203125" bestFit="1" customWidth="1"/>
    <col min="12" max="12" width="17.33203125" bestFit="1" customWidth="1"/>
    <col min="13" max="13" width="13" bestFit="1" customWidth="1"/>
    <col min="14" max="14" width="24" bestFit="1" customWidth="1"/>
    <col min="15" max="15" width="18.5" bestFit="1" customWidth="1"/>
    <col min="16" max="16" width="20" bestFit="1" customWidth="1"/>
    <col min="17" max="17" width="13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E2/L2</f>
        <v>63.917582417582416</v>
      </c>
      <c r="Q2" s="8" t="str">
        <f>LEFT(N2,FIND("/",N2)-1)</f>
        <v>film &amp; video</v>
      </c>
      <c r="R2" s="8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E3/L3</f>
        <v>185.48101265822785</v>
      </c>
      <c r="Q3" s="8" t="str">
        <f t="shared" ref="Q3:Q66" si="2">LEFT(N3,FIND("/",N3)-1)</f>
        <v>film &amp; video</v>
      </c>
      <c r="R3" s="8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6">
        <f t="shared" ref="P67:P130" si="7">E67/L67</f>
        <v>132.05263157894737</v>
      </c>
      <c r="Q67" s="8" t="str">
        <f t="shared" ref="Q67:Q130" si="8">LEFT(N67,FIND("/",N67)-1)</f>
        <v>film &amp; video</v>
      </c>
      <c r="R67" s="8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6" t="e">
        <f t="shared" ref="P131:P194" si="13">E131/L131</f>
        <v>#DIV/0!</v>
      </c>
      <c r="Q131" s="8" t="str">
        <f t="shared" ref="Q131:Q194" si="14">LEFT(N131,FIND("/",N131)-1)</f>
        <v>film &amp; video</v>
      </c>
      <c r="R131" s="8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6" t="e">
        <f t="shared" ref="P195:P258" si="19">E195/L195</f>
        <v>#DIV/0!</v>
      </c>
      <c r="Q195" s="8" t="str">
        <f t="shared" ref="Q195:Q258" si="20">LEFT(N195,FIND("/",N195)-1)</f>
        <v>film &amp; video</v>
      </c>
      <c r="R195" s="8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6">
        <f t="shared" ref="P259:P322" si="25">E259/L259</f>
        <v>66.70405357142856</v>
      </c>
      <c r="Q259" s="8" t="str">
        <f t="shared" ref="Q259:Q322" si="26">LEFT(N259,FIND("/",N259)-1)</f>
        <v>film &amp; video</v>
      </c>
      <c r="R259" s="8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6">
        <f t="shared" ref="P323:P386" si="31">E323/L323</f>
        <v>106.62314540059347</v>
      </c>
      <c r="Q323" s="8" t="str">
        <f t="shared" ref="Q323:Q386" si="32">LEFT(N323,FIND("/",N323)-1)</f>
        <v>film &amp; video</v>
      </c>
      <c r="R323" s="8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6">
        <f t="shared" ref="P387:P450" si="37">E387/L387</f>
        <v>111.79535864978902</v>
      </c>
      <c r="Q387" s="8" t="str">
        <f t="shared" ref="Q387:Q450" si="38">LEFT(N387,FIND("/",N387)-1)</f>
        <v>film &amp; video</v>
      </c>
      <c r="R387" s="8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6">
        <f t="shared" ref="P451:P514" si="43">E451/L451</f>
        <v>9</v>
      </c>
      <c r="Q451" s="8" t="str">
        <f t="shared" ref="Q451:Q514" si="44">LEFT(N451,FIND("/",N451)-1)</f>
        <v>film &amp; video</v>
      </c>
      <c r="R451" s="8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6">
        <f t="shared" ref="P515:P578" si="49">E515/L515</f>
        <v>102.38235294117646</v>
      </c>
      <c r="Q515" s="8" t="str">
        <f t="shared" ref="Q515:Q578" si="50">LEFT(N515,FIND("/",N515)-1)</f>
        <v>film &amp; video</v>
      </c>
      <c r="R515" s="8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6">
        <f t="shared" ref="P579:P642" si="55">E579/L579</f>
        <v>10</v>
      </c>
      <c r="Q579" s="8" t="str">
        <f t="shared" ref="Q579:Q642" si="56">LEFT(N579,FIND("/",N579)-1)</f>
        <v>technology</v>
      </c>
      <c r="R579" s="8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6">
        <f t="shared" ref="P643:P706" si="61">E643/L643</f>
        <v>151.31746031746033</v>
      </c>
      <c r="Q643" s="8" t="str">
        <f t="shared" ref="Q643:Q706" si="62">LEFT(N643,FIND("/",N643)-1)</f>
        <v>technology</v>
      </c>
      <c r="R643" s="8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6">
        <f t="shared" ref="P707:P770" si="67">E707/L707</f>
        <v>195.4</v>
      </c>
      <c r="Q707" s="8" t="str">
        <f t="shared" ref="Q707:Q770" si="68">LEFT(N707,FIND("/",N707)-1)</f>
        <v>technology</v>
      </c>
      <c r="R707" s="8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6">
        <f t="shared" ref="P771:P834" si="73">E771/L771</f>
        <v>31.846153846153847</v>
      </c>
      <c r="Q771" s="8" t="str">
        <f t="shared" ref="Q771:Q834" si="74">LEFT(N771,FIND("/",N771)-1)</f>
        <v>publishing</v>
      </c>
      <c r="R771" s="8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s="8" t="str">
        <f t="shared" si="74"/>
        <v>music</v>
      </c>
      <c r="R784" s="8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6">
        <f t="shared" ref="P835:P898" si="79">E835/L835</f>
        <v>148.78048780487805</v>
      </c>
      <c r="Q835" s="8" t="str">
        <f t="shared" ref="Q835:Q898" si="80">LEFT(N835,FIND("/",N835)-1)</f>
        <v>music</v>
      </c>
      <c r="R835" s="8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s="8" t="str">
        <f t="shared" si="80"/>
        <v>music</v>
      </c>
      <c r="R865" s="8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s="8" t="str">
        <f t="shared" si="80"/>
        <v>music</v>
      </c>
      <c r="R870" s="8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s="8" t="str">
        <f t="shared" si="80"/>
        <v>music</v>
      </c>
      <c r="R875" s="8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6" t="e">
        <f t="shared" ref="P899:P962" si="85">E899/L899</f>
        <v>#DIV/0!</v>
      </c>
      <c r="Q899" s="8" t="str">
        <f t="shared" ref="Q899:Q962" si="86">LEFT(N899,FIND("/",N899)-1)</f>
        <v>music</v>
      </c>
      <c r="R899" s="8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s="8" t="str">
        <f t="shared" si="86"/>
        <v>music</v>
      </c>
      <c r="R904" s="8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s="8" t="str">
        <f t="shared" si="86"/>
        <v>music</v>
      </c>
      <c r="R905" s="8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s="8" t="str">
        <f t="shared" si="86"/>
        <v>music</v>
      </c>
      <c r="R911" s="8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s="8" t="str">
        <f t="shared" si="86"/>
        <v>music</v>
      </c>
      <c r="R914" s="8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s="8" t="str">
        <f t="shared" si="86"/>
        <v>music</v>
      </c>
      <c r="R919" s="8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s="8" t="str">
        <f t="shared" si="86"/>
        <v>music</v>
      </c>
      <c r="R925" s="8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s="8" t="str">
        <f t="shared" si="86"/>
        <v>music</v>
      </c>
      <c r="R927" s="8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s="8" t="str">
        <f t="shared" si="86"/>
        <v>music</v>
      </c>
      <c r="R932" s="8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s="8" t="str">
        <f t="shared" si="86"/>
        <v>music</v>
      </c>
      <c r="R935" s="8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s="8" t="str">
        <f t="shared" si="86"/>
        <v>music</v>
      </c>
      <c r="R937" s="8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s="8" t="str">
        <f t="shared" si="86"/>
        <v>music</v>
      </c>
      <c r="R939" s="8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s="8" t="str">
        <f t="shared" si="86"/>
        <v>music</v>
      </c>
      <c r="R940" s="8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s="8" t="str">
        <f t="shared" si="86"/>
        <v>music</v>
      </c>
      <c r="R941" s="8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6">
        <f t="shared" ref="P963:P1026" si="91">E963/L963</f>
        <v>364.35454545454547</v>
      </c>
      <c r="Q963" s="8" t="str">
        <f t="shared" ref="Q963:Q1026" si="92">LEFT(N963,FIND("/",N963)-1)</f>
        <v>technology</v>
      </c>
      <c r="R963" s="8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6">
        <f t="shared" ref="P1027:P1090" si="97">E1027/L1027</f>
        <v>71.848571428571432</v>
      </c>
      <c r="Q1027" s="8" t="str">
        <f t="shared" ref="Q1027:Q1090" si="98">LEFT(N1027,FIND("/",N1027)-1)</f>
        <v>music</v>
      </c>
      <c r="R1027" s="8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6">
        <f t="shared" ref="P1091:P1154" si="103">E1091/L1091</f>
        <v>23.959183673469386</v>
      </c>
      <c r="Q1091" s="8" t="str">
        <f t="shared" ref="Q1091:Q1154" si="104">LEFT(N1091,FIND("/",N1091)-1)</f>
        <v>games</v>
      </c>
      <c r="R1091" s="8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6">
        <f t="shared" ref="P1155:P1218" si="109">E1155/L1155</f>
        <v>50</v>
      </c>
      <c r="Q1155" s="8" t="str">
        <f t="shared" ref="Q1155:Q1218" si="110">LEFT(N1155,FIND("/",N1155)-1)</f>
        <v>food</v>
      </c>
      <c r="R1155" s="8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6">
        <f t="shared" ref="P1219:P1282" si="115">E1219/L1219</f>
        <v>148.57377049180329</v>
      </c>
      <c r="Q1219" s="8" t="str">
        <f t="shared" ref="Q1219:Q1282" si="116">LEFT(N1219,FIND("/",N1219)-1)</f>
        <v>photography</v>
      </c>
      <c r="R1219" s="8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6">
        <f t="shared" ref="P1283:P1346" si="121">E1283/L1283</f>
        <v>104.72972972972973</v>
      </c>
      <c r="Q1283" s="8" t="str">
        <f t="shared" ref="Q1283:Q1346" si="122">LEFT(N1283,FIND("/",N1283)-1)</f>
        <v>music</v>
      </c>
      <c r="R1283" s="8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6">
        <f t="shared" ref="P1347:P1410" si="127">E1347/L1347</f>
        <v>53.571428571428569</v>
      </c>
      <c r="Q1347" s="8" t="str">
        <f t="shared" ref="Q1347:Q1410" si="128">LEFT(N1347,FIND("/",N1347)-1)</f>
        <v>publishing</v>
      </c>
      <c r="R1347" s="8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6" t="e">
        <f t="shared" ref="P1411:P1474" si="133">E1411/L1411</f>
        <v>#DIV/0!</v>
      </c>
      <c r="Q1411" s="8" t="str">
        <f t="shared" ref="Q1411:Q1474" si="134">LEFT(N1411,FIND("/",N1411)-1)</f>
        <v>publishing</v>
      </c>
      <c r="R1411" s="8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6">
        <f t="shared" ref="P1475:P1538" si="139">E1475/L1475</f>
        <v>38.462553191489363</v>
      </c>
      <c r="Q1475" s="8" t="str">
        <f t="shared" ref="Q1475:Q1538" si="140">LEFT(N1475,FIND("/",N1475)-1)</f>
        <v>publishing</v>
      </c>
      <c r="R1475" s="8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6">
        <f t="shared" ref="P1539:P1602" si="145">E1539/L1539</f>
        <v>96.375</v>
      </c>
      <c r="Q1539" s="8" t="str">
        <f t="shared" ref="Q1539:Q1602" si="146">LEFT(N1539,FIND("/",N1539)-1)</f>
        <v>photography</v>
      </c>
      <c r="R1539" s="8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6">
        <f t="shared" ref="P1603:P1666" si="151">E1603/L1603</f>
        <v>48.325535714285714</v>
      </c>
      <c r="Q1603" s="8" t="str">
        <f t="shared" ref="Q1603:Q1666" si="152">LEFT(N1603,FIND("/",N1603)-1)</f>
        <v>music</v>
      </c>
      <c r="R1603" s="8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6">
        <f t="shared" ref="P1667:P1730" si="157">E1667/L1667</f>
        <v>44.956989247311824</v>
      </c>
      <c r="Q1667" s="8" t="str">
        <f t="shared" ref="Q1667:Q1730" si="158">LEFT(N1667,FIND("/",N1667)-1)</f>
        <v>music</v>
      </c>
      <c r="R1667" s="8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6" t="e">
        <f t="shared" ref="P1731:P1794" si="163">E1731/L1731</f>
        <v>#DIV/0!</v>
      </c>
      <c r="Q1731" s="8" t="str">
        <f t="shared" ref="Q1731:Q1794" si="164">LEFT(N1731,FIND("/",N1731)-1)</f>
        <v>music</v>
      </c>
      <c r="R1731" s="8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6">
        <f t="shared" ref="P1795:P1858" si="169">E1795/L1795</f>
        <v>20</v>
      </c>
      <c r="Q1795" s="8" t="str">
        <f t="shared" ref="Q1795:Q1858" si="170">LEFT(N1795,FIND("/",N1795)-1)</f>
        <v>photography</v>
      </c>
      <c r="R1795" s="8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6">
        <f t="shared" ref="P1859:P1922" si="175">E1859/L1859</f>
        <v>136.36363636363637</v>
      </c>
      <c r="Q1859" s="8" t="str">
        <f t="shared" ref="Q1859:Q1922" si="176">LEFT(N1859,FIND("/",N1859)-1)</f>
        <v>music</v>
      </c>
      <c r="R1859" s="8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6">
        <f t="shared" ref="P1923:P1986" si="181">E1923/L1923</f>
        <v>54</v>
      </c>
      <c r="Q1923" s="8" t="str">
        <f t="shared" ref="Q1923:Q1986" si="182">LEFT(N1923,FIND("/",N1923)-1)</f>
        <v>music</v>
      </c>
      <c r="R1923" s="8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6">
        <f t="shared" ref="P1987:P2050" si="187">E1987/L1987</f>
        <v>12.75</v>
      </c>
      <c r="Q1987" s="8" t="str">
        <f t="shared" ref="Q1987:Q2050" si="188">LEFT(N1987,FIND("/",N1987)-1)</f>
        <v>photography</v>
      </c>
      <c r="R1987" s="8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6">
        <f t="shared" ref="P2051:P2114" si="193">E2051/L2051</f>
        <v>80.991037735849048</v>
      </c>
      <c r="Q2051" s="8" t="str">
        <f t="shared" ref="Q2051:Q2114" si="194">LEFT(N2051,FIND("/",N2051)-1)</f>
        <v>technology</v>
      </c>
      <c r="R2051" s="8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6">
        <f t="shared" ref="P2115:P2178" si="199">E2115/L2115</f>
        <v>68.598130841121488</v>
      </c>
      <c r="Q2115" s="8" t="str">
        <f t="shared" ref="Q2115:Q2178" si="200">LEFT(N2115,FIND("/",N2115)-1)</f>
        <v>music</v>
      </c>
      <c r="R2115" s="8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6">
        <f t="shared" ref="P2179:P2242" si="205">E2179/L2179</f>
        <v>65.868421052631575</v>
      </c>
      <c r="Q2179" s="8" t="str">
        <f t="shared" ref="Q2179:Q2242" si="206">LEFT(N2179,FIND("/",N2179)-1)</f>
        <v>music</v>
      </c>
      <c r="R2179" s="8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6">
        <f t="shared" ref="P2243:P2306" si="211">E2243/L2243</f>
        <v>49.472392638036808</v>
      </c>
      <c r="Q2243" s="8" t="str">
        <f t="shared" ref="Q2243:Q2306" si="212">LEFT(N2243,FIND("/",N2243)-1)</f>
        <v>games</v>
      </c>
      <c r="R2243" s="8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6">
        <f t="shared" ref="P2307:P2370" si="217">E2307/L2307</f>
        <v>109.10778443113773</v>
      </c>
      <c r="Q2307" s="8" t="str">
        <f t="shared" ref="Q2307:Q2370" si="218">LEFT(N2307,FIND("/",N2307)-1)</f>
        <v>music</v>
      </c>
      <c r="R2307" s="8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6" t="e">
        <f t="shared" ref="P2371:P2434" si="223">E2371/L2371</f>
        <v>#DIV/0!</v>
      </c>
      <c r="Q2371" s="8" t="str">
        <f t="shared" ref="Q2371:Q2434" si="224">LEFT(N2371,FIND("/",N2371)-1)</f>
        <v>technology</v>
      </c>
      <c r="R2371" s="8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6" t="e">
        <f t="shared" ref="P2435:P2498" si="229">E2435/L2435</f>
        <v>#DIV/0!</v>
      </c>
      <c r="Q2435" s="8" t="str">
        <f t="shared" ref="Q2435:Q2498" si="230">LEFT(N2435,FIND("/",N2435)-1)</f>
        <v>food</v>
      </c>
      <c r="R2435" s="8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6">
        <f t="shared" ref="P2499:P2562" si="235">E2499/L2499</f>
        <v>80.551071428571419</v>
      </c>
      <c r="Q2499" s="8" t="str">
        <f t="shared" ref="Q2499:Q2562" si="236">LEFT(N2499,FIND("/",N2499)-1)</f>
        <v>music</v>
      </c>
      <c r="R2499" s="8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6" t="e">
        <f t="shared" ref="P2563:P2626" si="241">E2563/L2563</f>
        <v>#DIV/0!</v>
      </c>
      <c r="Q2563" s="8" t="str">
        <f t="shared" ref="Q2563:Q2626" si="242">LEFT(N2563,FIND("/",N2563)-1)</f>
        <v>food</v>
      </c>
      <c r="R2563" s="8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6">
        <f t="shared" ref="P2627:P2690" si="247">E2627/L2627</f>
        <v>27.576923076923077</v>
      </c>
      <c r="Q2627" s="8" t="str">
        <f t="shared" ref="Q2627:Q2690" si="248">LEFT(N2627,FIND("/",N2627)-1)</f>
        <v>technology</v>
      </c>
      <c r="R2627" s="8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6">
        <f t="shared" ref="P2691:P2754" si="253">E2691/L2691</f>
        <v>1</v>
      </c>
      <c r="Q2691" s="8" t="str">
        <f t="shared" ref="Q2691:Q2754" si="254">LEFT(N2691,FIND("/",N2691)-1)</f>
        <v>food</v>
      </c>
      <c r="R2691" s="8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6">
        <f t="shared" ref="P2755:P2818" si="259">E2755/L2755</f>
        <v>47.5</v>
      </c>
      <c r="Q2755" s="8" t="str">
        <f t="shared" ref="Q2755:Q2818" si="260">LEFT(N2755,FIND("/",N2755)-1)</f>
        <v>publishing</v>
      </c>
      <c r="R2755" s="8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6">
        <f t="shared" ref="P2819:P2882" si="265">E2819/L2819</f>
        <v>23.636363636363637</v>
      </c>
      <c r="Q2819" s="8" t="str">
        <f t="shared" ref="Q2819:Q2882" si="266">LEFT(N2819,FIND("/",N2819)-1)</f>
        <v>theater</v>
      </c>
      <c r="R2819" s="8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6" t="e">
        <f t="shared" ref="P2883:P2946" si="271">E2883/L2883</f>
        <v>#DIV/0!</v>
      </c>
      <c r="Q2883" s="8" t="str">
        <f t="shared" ref="Q2883:Q2946" si="272">LEFT(N2883,FIND("/",N2883)-1)</f>
        <v>theater</v>
      </c>
      <c r="R2883" s="8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6" t="e">
        <f t="shared" ref="P2947:P3010" si="277">E2947/L2947</f>
        <v>#DIV/0!</v>
      </c>
      <c r="Q2947" s="8" t="str">
        <f t="shared" ref="Q2947:Q3010" si="278">LEFT(N2947,FIND("/",N2947)-1)</f>
        <v>theater</v>
      </c>
      <c r="R2947" s="8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6">
        <f t="shared" ref="P3011:P3074" si="283">E3011/L3011</f>
        <v>233.8984375</v>
      </c>
      <c r="Q3011" s="8" t="str">
        <f t="shared" ref="Q3011:Q3074" si="284">LEFT(N3011,FIND("/",N3011)-1)</f>
        <v>theater</v>
      </c>
      <c r="R3011" s="8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6">
        <f t="shared" ref="P3075:P3138" si="289">E3075/L3075</f>
        <v>92.142857142857139</v>
      </c>
      <c r="Q3075" s="8" t="str">
        <f t="shared" ref="Q3075:Q3138" si="290">LEFT(N3075,FIND("/",N3075)-1)</f>
        <v>theater</v>
      </c>
      <c r="R3075" s="8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6">
        <f t="shared" ref="P3139:P3202" si="295">E3139/L3139</f>
        <v>50</v>
      </c>
      <c r="Q3139" s="8" t="str">
        <f t="shared" ref="Q3139:Q3202" si="296">LEFT(N3139,FIND("/",N3139)-1)</f>
        <v>theater</v>
      </c>
      <c r="R3139" s="8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6">
        <f t="shared" ref="P3203:P3266" si="301">E3203/L3203</f>
        <v>12.5</v>
      </c>
      <c r="Q3203" s="8" t="str">
        <f t="shared" ref="Q3203:Q3266" si="302">LEFT(N3203,FIND("/",N3203)-1)</f>
        <v>theater</v>
      </c>
      <c r="R3203" s="8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6">
        <f t="shared" ref="P3267:P3330" si="307">E3267/L3267</f>
        <v>70.285714285714292</v>
      </c>
      <c r="Q3267" s="8" t="str">
        <f t="shared" ref="Q3267:Q3330" si="308">LEFT(N3267,FIND("/",N3267)-1)</f>
        <v>theater</v>
      </c>
      <c r="R3267" s="8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6">
        <f t="shared" ref="P3331:P3394" si="313">E3331/L3331</f>
        <v>44.92307692307692</v>
      </c>
      <c r="Q3331" s="8" t="str">
        <f t="shared" ref="Q3331:Q3394" si="314">LEFT(N3331,FIND("/",N3331)-1)</f>
        <v>theater</v>
      </c>
      <c r="R3331" s="8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6">
        <f t="shared" ref="P3395:P3458" si="319">E3395/L3395</f>
        <v>36.06818181818182</v>
      </c>
      <c r="Q3395" s="8" t="str">
        <f t="shared" ref="Q3395:Q3458" si="320">LEFT(N3395,FIND("/",N3395)-1)</f>
        <v>theater</v>
      </c>
      <c r="R3395" s="8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6">
        <f t="shared" ref="P3459:P3522" si="325">E3459/L3459</f>
        <v>50.981818181818184</v>
      </c>
      <c r="Q3459" s="8" t="str">
        <f t="shared" ref="Q3459:Q3522" si="326">LEFT(N3459,FIND("/",N3459)-1)</f>
        <v>theater</v>
      </c>
      <c r="R3459" s="8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6">
        <f t="shared" ref="P3523:P3586" si="331">E3523/L3523</f>
        <v>45.615384615384613</v>
      </c>
      <c r="Q3523" s="8" t="str">
        <f t="shared" ref="Q3523:Q3586" si="332">LEFT(N3523,FIND("/",N3523)-1)</f>
        <v>theater</v>
      </c>
      <c r="R3523" s="8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6">
        <f t="shared" ref="P3587:P3650" si="337">E3587/L3587</f>
        <v>176.08695652173913</v>
      </c>
      <c r="Q3587" s="8" t="str">
        <f t="shared" ref="Q3587:Q3650" si="338">LEFT(N3587,FIND("/",N3587)-1)</f>
        <v>theater</v>
      </c>
      <c r="R3587" s="8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6">
        <f t="shared" ref="P3651:P3714" si="343">E3651/L3651</f>
        <v>97.5</v>
      </c>
      <c r="Q3651" s="8" t="str">
        <f t="shared" ref="Q3651:Q3714" si="344">LEFT(N3651,FIND("/",N3651)-1)</f>
        <v>theater</v>
      </c>
      <c r="R3651" s="8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6">
        <f t="shared" ref="P3715:P3778" si="349">E3715/L3715</f>
        <v>106.84210526315789</v>
      </c>
      <c r="Q3715" s="8" t="str">
        <f t="shared" ref="Q3715:Q3778" si="350">LEFT(N3715,FIND("/",N3715)-1)</f>
        <v>theater</v>
      </c>
      <c r="R3715" s="8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6">
        <f t="shared" ref="P3779:P3842" si="355">E3779/L3779</f>
        <v>48.542372881355931</v>
      </c>
      <c r="Q3779" s="8" t="str">
        <f t="shared" ref="Q3779:Q3842" si="356">LEFT(N3779,FIND("/",N3779)-1)</f>
        <v>theater</v>
      </c>
      <c r="R3779" s="8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6">
        <f t="shared" ref="P3843:P3906" si="361">E3843/L3843</f>
        <v>25.647058823529413</v>
      </c>
      <c r="Q3843" s="8" t="str">
        <f t="shared" ref="Q3843:Q3906" si="362">LEFT(N3843,FIND("/",N3843)-1)</f>
        <v>theater</v>
      </c>
      <c r="R3843" s="8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6">
        <f t="shared" ref="P3907:P3970" si="367">E3907/L3907</f>
        <v>24.714285714285715</v>
      </c>
      <c r="Q3907" s="8" t="str">
        <f t="shared" ref="Q3907:Q3970" si="368">LEFT(N3907,FIND("/",N3907)-1)</f>
        <v>theater</v>
      </c>
      <c r="R3907" s="8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6">
        <f t="shared" ref="P3971:P4034" si="373">E3971/L3971</f>
        <v>35.166666666666664</v>
      </c>
      <c r="Q3971" s="8" t="str">
        <f t="shared" ref="Q3971:Q4034" si="374">LEFT(N3971,FIND("/",N3971)-1)</f>
        <v>theater</v>
      </c>
      <c r="R3971" s="8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6">
        <f t="shared" ref="P4035:P4098" si="379">E4035/L4035</f>
        <v>65.340319148936175</v>
      </c>
      <c r="Q4035" s="8" t="str">
        <f t="shared" ref="Q4035:Q4098" si="380">LEFT(N4035,FIND("/",N4035)-1)</f>
        <v>theater</v>
      </c>
      <c r="R4035" s="8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6" t="e">
        <f t="shared" ref="P4099:P4115" si="385">E4099/L4099</f>
        <v>#DIV/0!</v>
      </c>
      <c r="Q4099" s="8" t="str">
        <f t="shared" ref="Q4099:Q4115" si="386">LEFT(N4099,FIND("/",N4099)-1)</f>
        <v>theater</v>
      </c>
      <c r="R4099" s="8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successful">
      <formula>NOT(ISERROR(SEARCH("successful",F1)))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currently live">
      <formula>NOT(ISERROR(SEARCH("currently live",F1)))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A623F-5B42-C74E-A29B-D6597D3DCBC4}">
  <dimension ref="A1:F14"/>
  <sheetViews>
    <sheetView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8310</v>
      </c>
    </row>
    <row r="3" spans="1:6" x14ac:dyDescent="0.2">
      <c r="A3" s="9" t="s">
        <v>8314</v>
      </c>
      <c r="B3" s="9" t="s">
        <v>8313</v>
      </c>
    </row>
    <row r="4" spans="1:6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0" t="s">
        <v>8317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8318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8319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8320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8321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8315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66A1D-A66E-DF4E-8BB4-4CD35B570E30}">
  <dimension ref="A2:F48"/>
  <sheetViews>
    <sheetView topLeftCell="A11" workbookViewId="0">
      <selection activeCell="N35" sqref="N35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9" t="s">
        <v>8223</v>
      </c>
      <c r="B2" t="s">
        <v>8310</v>
      </c>
    </row>
    <row r="3" spans="1:6" x14ac:dyDescent="0.2">
      <c r="A3" s="9" t="s">
        <v>8308</v>
      </c>
      <c r="B3" t="s">
        <v>8310</v>
      </c>
    </row>
    <row r="5" spans="1:6" x14ac:dyDescent="0.2">
      <c r="A5" s="9" t="s">
        <v>8365</v>
      </c>
      <c r="B5" s="9" t="s">
        <v>8313</v>
      </c>
    </row>
    <row r="6" spans="1:6" x14ac:dyDescent="0.2">
      <c r="A6" s="9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8312</v>
      </c>
    </row>
    <row r="7" spans="1:6" x14ac:dyDescent="0.2">
      <c r="A7" s="10" t="s">
        <v>8324</v>
      </c>
      <c r="B7" s="11"/>
      <c r="C7" s="11">
        <v>100</v>
      </c>
      <c r="D7" s="11"/>
      <c r="E7" s="11"/>
      <c r="F7" s="11">
        <v>100</v>
      </c>
    </row>
    <row r="8" spans="1:6" x14ac:dyDescent="0.2">
      <c r="A8" s="10" t="s">
        <v>8325</v>
      </c>
      <c r="B8" s="11">
        <v>20</v>
      </c>
      <c r="C8" s="11"/>
      <c r="D8" s="11"/>
      <c r="E8" s="11"/>
      <c r="F8" s="11">
        <v>20</v>
      </c>
    </row>
    <row r="9" spans="1:6" x14ac:dyDescent="0.2">
      <c r="A9" s="10" t="s">
        <v>8326</v>
      </c>
      <c r="B9" s="11">
        <v>24</v>
      </c>
      <c r="C9" s="11"/>
      <c r="D9" s="11"/>
      <c r="E9" s="11"/>
      <c r="F9" s="11">
        <v>24</v>
      </c>
    </row>
    <row r="10" spans="1:6" x14ac:dyDescent="0.2">
      <c r="A10" s="10" t="s">
        <v>8327</v>
      </c>
      <c r="B10" s="11"/>
      <c r="C10" s="11">
        <v>40</v>
      </c>
      <c r="D10" s="11"/>
      <c r="E10" s="11"/>
      <c r="F10" s="11">
        <v>40</v>
      </c>
    </row>
    <row r="11" spans="1:6" x14ac:dyDescent="0.2">
      <c r="A11" s="10" t="s">
        <v>8328</v>
      </c>
      <c r="B11" s="11"/>
      <c r="C11" s="11"/>
      <c r="D11" s="11"/>
      <c r="E11" s="11">
        <v>40</v>
      </c>
      <c r="F11" s="11">
        <v>40</v>
      </c>
    </row>
    <row r="12" spans="1:6" x14ac:dyDescent="0.2">
      <c r="A12" s="10" t="s">
        <v>8329</v>
      </c>
      <c r="B12" s="11"/>
      <c r="C12" s="11"/>
      <c r="D12" s="11"/>
      <c r="E12" s="11">
        <v>180</v>
      </c>
      <c r="F12" s="11">
        <v>180</v>
      </c>
    </row>
    <row r="13" spans="1:6" x14ac:dyDescent="0.2">
      <c r="A13" s="10" t="s">
        <v>8330</v>
      </c>
      <c r="B13" s="11"/>
      <c r="C13" s="11">
        <v>80</v>
      </c>
      <c r="D13" s="11"/>
      <c r="E13" s="11"/>
      <c r="F13" s="11">
        <v>80</v>
      </c>
    </row>
    <row r="14" spans="1:6" x14ac:dyDescent="0.2">
      <c r="A14" s="10" t="s">
        <v>8331</v>
      </c>
      <c r="B14" s="11"/>
      <c r="C14" s="11"/>
      <c r="D14" s="11"/>
      <c r="E14" s="11">
        <v>40</v>
      </c>
      <c r="F14" s="11">
        <v>40</v>
      </c>
    </row>
    <row r="15" spans="1:6" x14ac:dyDescent="0.2">
      <c r="A15" s="10" t="s">
        <v>8332</v>
      </c>
      <c r="B15" s="11"/>
      <c r="C15" s="11">
        <v>40</v>
      </c>
      <c r="D15" s="11">
        <v>20</v>
      </c>
      <c r="E15" s="11"/>
      <c r="F15" s="11">
        <v>60</v>
      </c>
    </row>
    <row r="16" spans="1:6" x14ac:dyDescent="0.2">
      <c r="A16" s="10" t="s">
        <v>8333</v>
      </c>
      <c r="B16" s="11"/>
      <c r="C16" s="11">
        <v>40</v>
      </c>
      <c r="D16" s="11"/>
      <c r="E16" s="11"/>
      <c r="F16" s="11">
        <v>40</v>
      </c>
    </row>
    <row r="17" spans="1:6" x14ac:dyDescent="0.2">
      <c r="A17" s="10" t="s">
        <v>8334</v>
      </c>
      <c r="B17" s="11">
        <v>20</v>
      </c>
      <c r="C17" s="11">
        <v>120</v>
      </c>
      <c r="D17" s="11"/>
      <c r="E17" s="11"/>
      <c r="F17" s="11">
        <v>140</v>
      </c>
    </row>
    <row r="18" spans="1:6" x14ac:dyDescent="0.2">
      <c r="A18" s="10" t="s">
        <v>8335</v>
      </c>
      <c r="B18" s="11"/>
      <c r="C18" s="11">
        <v>20</v>
      </c>
      <c r="D18" s="11"/>
      <c r="E18" s="11"/>
      <c r="F18" s="11">
        <v>20</v>
      </c>
    </row>
    <row r="19" spans="1:6" x14ac:dyDescent="0.2">
      <c r="A19" s="10" t="s">
        <v>8336</v>
      </c>
      <c r="B19" s="11"/>
      <c r="C19" s="11"/>
      <c r="D19" s="11"/>
      <c r="E19" s="11">
        <v>140</v>
      </c>
      <c r="F19" s="11">
        <v>140</v>
      </c>
    </row>
    <row r="20" spans="1:6" x14ac:dyDescent="0.2">
      <c r="A20" s="10" t="s">
        <v>8337</v>
      </c>
      <c r="B20" s="11"/>
      <c r="C20" s="11">
        <v>20</v>
      </c>
      <c r="D20" s="11"/>
      <c r="E20" s="11">
        <v>140</v>
      </c>
      <c r="F20" s="11">
        <v>160</v>
      </c>
    </row>
    <row r="21" spans="1:6" x14ac:dyDescent="0.2">
      <c r="A21" s="10" t="s">
        <v>8338</v>
      </c>
      <c r="B21" s="11"/>
      <c r="C21" s="11">
        <v>60</v>
      </c>
      <c r="D21" s="11"/>
      <c r="E21" s="11"/>
      <c r="F21" s="11">
        <v>60</v>
      </c>
    </row>
    <row r="22" spans="1:6" x14ac:dyDescent="0.2">
      <c r="A22" s="10" t="s">
        <v>8339</v>
      </c>
      <c r="B22" s="11"/>
      <c r="C22" s="11">
        <v>11</v>
      </c>
      <c r="D22" s="11"/>
      <c r="E22" s="11">
        <v>9</v>
      </c>
      <c r="F22" s="11">
        <v>20</v>
      </c>
    </row>
    <row r="23" spans="1:6" x14ac:dyDescent="0.2">
      <c r="A23" s="10" t="s">
        <v>8340</v>
      </c>
      <c r="B23" s="11"/>
      <c r="C23" s="11"/>
      <c r="D23" s="11"/>
      <c r="E23" s="11">
        <v>20</v>
      </c>
      <c r="F23" s="11">
        <v>20</v>
      </c>
    </row>
    <row r="24" spans="1:6" x14ac:dyDescent="0.2">
      <c r="A24" s="10" t="s">
        <v>8341</v>
      </c>
      <c r="B24" s="11"/>
      <c r="C24" s="11">
        <v>40</v>
      </c>
      <c r="D24" s="11"/>
      <c r="E24" s="11"/>
      <c r="F24" s="11">
        <v>40</v>
      </c>
    </row>
    <row r="25" spans="1:6" x14ac:dyDescent="0.2">
      <c r="A25" s="10" t="s">
        <v>8342</v>
      </c>
      <c r="B25" s="11">
        <v>20</v>
      </c>
      <c r="C25" s="11">
        <v>60</v>
      </c>
      <c r="D25" s="11"/>
      <c r="E25" s="11">
        <v>60</v>
      </c>
      <c r="F25" s="11">
        <v>140</v>
      </c>
    </row>
    <row r="26" spans="1:6" x14ac:dyDescent="0.2">
      <c r="A26" s="10" t="s">
        <v>8343</v>
      </c>
      <c r="B26" s="11"/>
      <c r="C26" s="11">
        <v>20</v>
      </c>
      <c r="D26" s="11"/>
      <c r="E26" s="11"/>
      <c r="F26" s="11">
        <v>20</v>
      </c>
    </row>
    <row r="27" spans="1:6" x14ac:dyDescent="0.2">
      <c r="A27" s="10" t="s">
        <v>8344</v>
      </c>
      <c r="B27" s="11"/>
      <c r="C27" s="11"/>
      <c r="D27" s="11"/>
      <c r="E27" s="11">
        <v>60</v>
      </c>
      <c r="F27" s="11">
        <v>60</v>
      </c>
    </row>
    <row r="28" spans="1:6" x14ac:dyDescent="0.2">
      <c r="A28" s="10" t="s">
        <v>8345</v>
      </c>
      <c r="B28" s="11"/>
      <c r="C28" s="11">
        <v>20</v>
      </c>
      <c r="D28" s="11"/>
      <c r="E28" s="11"/>
      <c r="F28" s="11">
        <v>20</v>
      </c>
    </row>
    <row r="29" spans="1:6" x14ac:dyDescent="0.2">
      <c r="A29" s="10" t="s">
        <v>8346</v>
      </c>
      <c r="B29" s="11"/>
      <c r="C29" s="11">
        <v>57</v>
      </c>
      <c r="D29" s="11"/>
      <c r="E29" s="11">
        <v>103</v>
      </c>
      <c r="F29" s="11">
        <v>160</v>
      </c>
    </row>
    <row r="30" spans="1:6" x14ac:dyDescent="0.2">
      <c r="A30" s="10" t="s">
        <v>8347</v>
      </c>
      <c r="B30" s="11"/>
      <c r="C30" s="11">
        <v>20</v>
      </c>
      <c r="D30" s="11"/>
      <c r="E30" s="11"/>
      <c r="F30" s="11">
        <v>20</v>
      </c>
    </row>
    <row r="31" spans="1:6" x14ac:dyDescent="0.2">
      <c r="A31" s="10" t="s">
        <v>8348</v>
      </c>
      <c r="B31" s="11"/>
      <c r="C31" s="11">
        <v>353</v>
      </c>
      <c r="D31" s="11">
        <v>19</v>
      </c>
      <c r="E31" s="11">
        <v>694</v>
      </c>
      <c r="F31" s="11">
        <v>1066</v>
      </c>
    </row>
    <row r="32" spans="1:6" x14ac:dyDescent="0.2">
      <c r="A32" s="10" t="s">
        <v>8349</v>
      </c>
      <c r="B32" s="11"/>
      <c r="C32" s="11"/>
      <c r="D32" s="11"/>
      <c r="E32" s="11">
        <v>40</v>
      </c>
      <c r="F32" s="11">
        <v>40</v>
      </c>
    </row>
    <row r="33" spans="1:6" x14ac:dyDescent="0.2">
      <c r="A33" s="10" t="s">
        <v>8350</v>
      </c>
      <c r="B33" s="11"/>
      <c r="C33" s="11"/>
      <c r="D33" s="11"/>
      <c r="E33" s="11">
        <v>20</v>
      </c>
      <c r="F33" s="11">
        <v>20</v>
      </c>
    </row>
    <row r="34" spans="1:6" x14ac:dyDescent="0.2">
      <c r="A34" s="10" t="s">
        <v>8351</v>
      </c>
      <c r="B34" s="11"/>
      <c r="C34" s="11">
        <v>20</v>
      </c>
      <c r="D34" s="11"/>
      <c r="E34" s="11"/>
      <c r="F34" s="11">
        <v>20</v>
      </c>
    </row>
    <row r="35" spans="1:6" x14ac:dyDescent="0.2">
      <c r="A35" s="10" t="s">
        <v>8352</v>
      </c>
      <c r="B35" s="11"/>
      <c r="C35" s="11"/>
      <c r="D35" s="11"/>
      <c r="E35" s="11">
        <v>260</v>
      </c>
      <c r="F35" s="11">
        <v>260</v>
      </c>
    </row>
    <row r="36" spans="1:6" x14ac:dyDescent="0.2">
      <c r="A36" s="10" t="s">
        <v>8353</v>
      </c>
      <c r="B36" s="11">
        <v>40</v>
      </c>
      <c r="C36" s="11"/>
      <c r="D36" s="11"/>
      <c r="E36" s="11"/>
      <c r="F36" s="11">
        <v>40</v>
      </c>
    </row>
    <row r="37" spans="1:6" x14ac:dyDescent="0.2">
      <c r="A37" s="10" t="s">
        <v>8354</v>
      </c>
      <c r="B37" s="11"/>
      <c r="C37" s="11"/>
      <c r="D37" s="11"/>
      <c r="E37" s="11">
        <v>60</v>
      </c>
      <c r="F37" s="11">
        <v>60</v>
      </c>
    </row>
    <row r="38" spans="1:6" x14ac:dyDescent="0.2">
      <c r="A38" s="10" t="s">
        <v>8355</v>
      </c>
      <c r="B38" s="11"/>
      <c r="C38" s="11"/>
      <c r="D38" s="11">
        <v>6</v>
      </c>
      <c r="E38" s="11">
        <v>34</v>
      </c>
      <c r="F38" s="11">
        <v>40</v>
      </c>
    </row>
    <row r="39" spans="1:6" x14ac:dyDescent="0.2">
      <c r="A39" s="10" t="s">
        <v>8356</v>
      </c>
      <c r="B39" s="11">
        <v>18</v>
      </c>
      <c r="C39" s="11">
        <v>2</v>
      </c>
      <c r="D39" s="11"/>
      <c r="E39" s="11">
        <v>40</v>
      </c>
      <c r="F39" s="11">
        <v>60</v>
      </c>
    </row>
    <row r="40" spans="1:6" x14ac:dyDescent="0.2">
      <c r="A40" s="10" t="s">
        <v>8357</v>
      </c>
      <c r="B40" s="11">
        <v>17</v>
      </c>
      <c r="C40" s="11">
        <v>80</v>
      </c>
      <c r="D40" s="11">
        <v>5</v>
      </c>
      <c r="E40" s="11">
        <v>85</v>
      </c>
      <c r="F40" s="11">
        <v>187</v>
      </c>
    </row>
    <row r="41" spans="1:6" x14ac:dyDescent="0.2">
      <c r="A41" s="10" t="s">
        <v>8358</v>
      </c>
      <c r="B41" s="11"/>
      <c r="C41" s="11"/>
      <c r="D41" s="11"/>
      <c r="E41" s="11">
        <v>80</v>
      </c>
      <c r="F41" s="11">
        <v>80</v>
      </c>
    </row>
    <row r="42" spans="1:6" x14ac:dyDescent="0.2">
      <c r="A42" s="10" t="s">
        <v>8359</v>
      </c>
      <c r="B42" s="11"/>
      <c r="C42" s="11"/>
      <c r="D42" s="11"/>
      <c r="E42" s="11">
        <v>60</v>
      </c>
      <c r="F42" s="11">
        <v>60</v>
      </c>
    </row>
    <row r="43" spans="1:6" x14ac:dyDescent="0.2">
      <c r="A43" s="10" t="s">
        <v>8360</v>
      </c>
      <c r="B43" s="11">
        <v>10</v>
      </c>
      <c r="C43" s="11">
        <v>47</v>
      </c>
      <c r="D43" s="11"/>
      <c r="E43" s="11"/>
      <c r="F43" s="11">
        <v>57</v>
      </c>
    </row>
    <row r="44" spans="1:6" x14ac:dyDescent="0.2">
      <c r="A44" s="10" t="s">
        <v>8361</v>
      </c>
      <c r="B44" s="11"/>
      <c r="C44" s="11">
        <v>100</v>
      </c>
      <c r="D44" s="11"/>
      <c r="E44" s="11"/>
      <c r="F44" s="11">
        <v>100</v>
      </c>
    </row>
    <row r="45" spans="1:6" x14ac:dyDescent="0.2">
      <c r="A45" s="10" t="s">
        <v>8362</v>
      </c>
      <c r="B45" s="11">
        <v>60</v>
      </c>
      <c r="C45" s="11">
        <v>120</v>
      </c>
      <c r="D45" s="11"/>
      <c r="E45" s="11">
        <v>20</v>
      </c>
      <c r="F45" s="11">
        <v>200</v>
      </c>
    </row>
    <row r="46" spans="1:6" x14ac:dyDescent="0.2">
      <c r="A46" s="10" t="s">
        <v>8363</v>
      </c>
      <c r="B46" s="11">
        <v>100</v>
      </c>
      <c r="C46" s="11">
        <v>60</v>
      </c>
      <c r="D46" s="11"/>
      <c r="E46" s="11"/>
      <c r="F46" s="11">
        <v>160</v>
      </c>
    </row>
    <row r="47" spans="1:6" x14ac:dyDescent="0.2">
      <c r="A47" s="10" t="s">
        <v>8364</v>
      </c>
      <c r="B47" s="11">
        <v>20</v>
      </c>
      <c r="C47" s="11"/>
      <c r="D47" s="11"/>
      <c r="E47" s="11"/>
      <c r="F47" s="11">
        <v>20</v>
      </c>
    </row>
    <row r="48" spans="1:6" x14ac:dyDescent="0.2">
      <c r="A48" s="10" t="s">
        <v>8312</v>
      </c>
      <c r="B48" s="11">
        <v>349</v>
      </c>
      <c r="C48" s="11">
        <v>1530</v>
      </c>
      <c r="D48" s="11">
        <v>50</v>
      </c>
      <c r="E48" s="11">
        <v>2185</v>
      </c>
      <c r="F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E54A-4CF0-4D49-89CF-D2986ECC6C98}">
  <dimension ref="A2:F19"/>
  <sheetViews>
    <sheetView workbookViewId="0">
      <selection activeCell="T23" sqref="T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8308</v>
      </c>
      <c r="B2" t="s">
        <v>8310</v>
      </c>
    </row>
    <row r="3" spans="1:6" x14ac:dyDescent="0.2">
      <c r="A3" s="9" t="s">
        <v>8380</v>
      </c>
      <c r="B3" t="s">
        <v>8310</v>
      </c>
    </row>
    <row r="5" spans="1:6" x14ac:dyDescent="0.2">
      <c r="A5" s="9" t="s">
        <v>8314</v>
      </c>
      <c r="B5" s="9" t="s">
        <v>8313</v>
      </c>
    </row>
    <row r="6" spans="1:6" x14ac:dyDescent="0.2">
      <c r="A6" s="9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8312</v>
      </c>
    </row>
    <row r="7" spans="1:6" x14ac:dyDescent="0.2">
      <c r="A7" s="13" t="s">
        <v>8374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">
      <c r="A8" s="13" t="s">
        <v>8375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">
      <c r="A9" s="13" t="s">
        <v>8376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">
      <c r="A10" s="13" t="s">
        <v>8377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2">
      <c r="A11" s="13" t="s">
        <v>8368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2">
      <c r="A12" s="13" t="s">
        <v>8378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2">
      <c r="A13" s="13" t="s">
        <v>8369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2">
      <c r="A14" s="13" t="s">
        <v>8370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2">
      <c r="A15" s="13" t="s">
        <v>8371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2">
      <c r="A16" s="13" t="s">
        <v>8372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2">
      <c r="A17" s="13" t="s">
        <v>8373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2">
      <c r="A18" s="13" t="s">
        <v>8379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2">
      <c r="A19" s="13" t="s">
        <v>8312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C640B-3A9A-794F-8E7F-998724BF396E}">
  <dimension ref="A1:H13"/>
  <sheetViews>
    <sheetView tabSelected="1" workbookViewId="0">
      <selection activeCell="O36" sqref="O36"/>
    </sheetView>
  </sheetViews>
  <sheetFormatPr baseColWidth="10" defaultRowHeight="15" x14ac:dyDescent="0.2"/>
  <cols>
    <col min="1" max="1" width="24.83203125" style="10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">
      <c r="A2" s="14" t="s">
        <v>8389</v>
      </c>
      <c r="B2">
        <f>COUNTIFS('Kickstart Chart'!$F$2:$F$4115,"successful",'Kickstart Chart'!$D$2:$D$4115, "&lt; 1000")</f>
        <v>322</v>
      </c>
      <c r="C2">
        <f>COUNTIFS('Kickstart Chart'!$F$2:$F$4115,"failed",'Kickstart Chart'!$D$2:$D$4115, "&lt; 1000")</f>
        <v>113</v>
      </c>
      <c r="D2">
        <f>COUNTIFS('Kickstart Chart'!$F$2:$F$4115,"canceled",'Kickstart Chart'!$D$2:$D$4115, "&lt; 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0" t="s">
        <v>8390</v>
      </c>
      <c r="B3">
        <f>COUNTIFS('Kickstart Chart'!$F$2:$F$4115,"successful",'Kickstart Chart'!$D$2:$D$4115, "&gt;= 1000", 'Kickstart Chart'!$D$2:$D$4115, "&lt; 4999")</f>
        <v>931</v>
      </c>
      <c r="C3">
        <f>COUNTIFS('Kickstart Chart'!$F$2:$F$4115,"failed",'Kickstart Chart'!$D$2:$D$4115, "&gt;= 1000", 'Kickstart Chart'!$D$2:$D$4115, "&lt; 4999")</f>
        <v>420</v>
      </c>
      <c r="D3">
        <f>COUNTIFS('Kickstart Chart'!$F$2:$F$4115,"canceled",'Kickstart Chart'!$D$2:$D$4115, "&gt;= 1000", 'Kickstart Chart'!$D$2:$D$4115, "&lt; 4999")</f>
        <v>60</v>
      </c>
      <c r="E3">
        <f t="shared" ref="E3:E13" si="0">SUM(B3:D3)</f>
        <v>1411</v>
      </c>
      <c r="F3" s="15">
        <f t="shared" ref="F3:F13" si="1">B3/E3</f>
        <v>0.65981573352232459</v>
      </c>
      <c r="G3" s="15">
        <f t="shared" ref="G3:G13" si="2">C3/E3</f>
        <v>0.297661233167966</v>
      </c>
      <c r="H3" s="15">
        <f t="shared" ref="H3:H13" si="3">D3/E3</f>
        <v>4.2523033309709427E-2</v>
      </c>
    </row>
    <row r="4" spans="1:8" x14ac:dyDescent="0.2">
      <c r="A4" s="10" t="s">
        <v>8391</v>
      </c>
      <c r="B4">
        <f>COUNTIFS('Kickstart Chart'!$F$2:$F$4115,"successful",'Kickstart Chart'!$D$2:$D$4115, "&gt;= 5000", 'Kickstart Chart'!$D$2:$D$4115, "&lt; 9999")</f>
        <v>380</v>
      </c>
      <c r="C4">
        <f>COUNTIFS('Kickstart Chart'!$F$2:$F$4115,"failed",'Kickstart Chart'!$D$2:$D$4115, "&gt;= 5000", 'Kickstart Chart'!$D$2:$D$4115, "&lt; 9999")</f>
        <v>282</v>
      </c>
      <c r="D4">
        <f>COUNTIFS('Kickstart Chart'!$F$2:$F$4115,"canceled",'Kickstart Chart'!$D$2:$D$4115, "&gt;= 5000", 'Kickstart Chart'!$D$2:$D$4115, "&lt; 9999")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2">
      <c r="A5" s="10" t="s">
        <v>8392</v>
      </c>
      <c r="B5">
        <f>COUNTIFS('Kickstart Chart'!$F$2:$F$4115,"successful",'Kickstart Chart'!$D$2:$D$4115, "&gt;= 10000", 'Kickstart Chart'!$D$2:$D$4115, "&lt; 14999")</f>
        <v>168</v>
      </c>
      <c r="C5">
        <f>COUNTIFS('Kickstart Chart'!$F$2:$F$4115,"failed",'Kickstart Chart'!$D$2:$D$4115, "&gt;= 10000", 'Kickstart Chart'!$D$2:$D$4115, "&lt; 14999")</f>
        <v>144</v>
      </c>
      <c r="D5">
        <f>COUNTIFS('Kickstart Chart'!$F$2:$F$4115,"canceled",'Kickstart Chart'!$D$2:$D$4115, "&gt;= 10000", 'Kickstart Chart'!$D$2:$D$4115, "&lt; 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0" t="s">
        <v>8393</v>
      </c>
      <c r="B6">
        <f>COUNTIFS('Kickstart Chart'!$F$2:$F$4115,"successful",'Kickstart Chart'!$D$2:$D$4115, "&gt;= 15000", 'Kickstart Chart'!$D$2:$D$4115, "&lt; 19999")</f>
        <v>94</v>
      </c>
      <c r="C6">
        <f>COUNTIFS('Kickstart Chart'!$F$2:$F$4115,"failed",'Kickstart Chart'!$D$2:$D$4115, "&gt;= 15000", 'Kickstart Chart'!$D$2:$D$4115, "&lt; 19999")</f>
        <v>90</v>
      </c>
      <c r="D6">
        <f>COUNTIFS('Kickstart Chart'!$F$2:$F$4115,"canceled",'Kickstart Chart'!$D$2:$D$4115, "&gt;= 15000", 'Kickstart Chart'!$D$2:$D$4115, "&lt; 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0" t="s">
        <v>8394</v>
      </c>
      <c r="B7">
        <f>COUNTIFS('Kickstart Chart'!$F$2:$F$4115,"successful",'Kickstart Chart'!$D$2:$D$4115, "&gt;= 20000", 'Kickstart Chart'!$D$2:$D$4115, "&lt; 24999")</f>
        <v>62</v>
      </c>
      <c r="C7">
        <f>COUNTIFS('Kickstart Chart'!$F$2:$F$4115,"failed",'Kickstart Chart'!$D$2:$D$4115, "&gt;= 20000", 'Kickstart Chart'!$D$2:$D$4115, "&lt; 24999")</f>
        <v>72</v>
      </c>
      <c r="D7">
        <f>COUNTIFS('Kickstart Chart'!$F$2:$F$4115,"canceled",'Kickstart Chart'!$D$2:$D$4115, "&gt;= 20000", 'Kickstart Chart'!$D$2:$D$4115, "&lt; 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0" t="s">
        <v>8395</v>
      </c>
      <c r="B8">
        <f>COUNTIFS('Kickstart Chart'!$F$2:$F$4115,"successful",'Kickstart Chart'!$D$2:$D$4115, "&gt;= 25000", 'Kickstart Chart'!$D$2:$D$4115, "&lt; 29999")</f>
        <v>55</v>
      </c>
      <c r="C8">
        <f>COUNTIFS('Kickstart Chart'!$F$2:$F$4115,"failed",'Kickstart Chart'!$D$2:$D$4115, "&gt;= 25000", 'Kickstart Chart'!$D$2:$D$4115, "&lt; 29999")</f>
        <v>64</v>
      </c>
      <c r="D8">
        <f>COUNTIFS('Kickstart Chart'!$F$2:$F$4115,"canceled",'Kickstart Chart'!$D$2:$D$4115, "&gt;= 25000", 'Kickstart Chart'!$D$2:$D$4115, "&lt; 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0" t="s">
        <v>8396</v>
      </c>
      <c r="B9">
        <f>COUNTIFS('Kickstart Chart'!$F$2:$F$4115,"successful",'Kickstart Chart'!$D$2:$D$4115, "&gt;= 30000", 'Kickstart Chart'!$D$2:$D$4115, "&lt; 34999")</f>
        <v>32</v>
      </c>
      <c r="C9">
        <f>COUNTIFS('Kickstart Chart'!$F$2:$F$4115,"failed",'Kickstart Chart'!$D$2:$D$4115, "&gt;= 30000", 'Kickstart Chart'!$D$2:$D$4115, "&lt; 34999")</f>
        <v>37</v>
      </c>
      <c r="D9">
        <f>COUNTIFS('Kickstart Chart'!$F$2:$F$4115,"canceled",'Kickstart Chart'!$D$2:$D$4115, "&gt;= 30000", 'Kickstart Chart'!$D$2:$D$4115, "&lt; 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0" t="s">
        <v>8397</v>
      </c>
      <c r="B10">
        <f>COUNTIFS('Kickstart Chart'!$F$2:$F$4115,"successful",'Kickstart Chart'!$D$2:$D$4115, "&gt;= 35000", 'Kickstart Chart'!$D$2:$D$4115, "&lt; 39999")</f>
        <v>26</v>
      </c>
      <c r="C10">
        <f>COUNTIFS('Kickstart Chart'!$F$2:$F$4115,"failed",'Kickstart Chart'!$D$2:$D$4115, "&gt;= 35000", 'Kickstart Chart'!$D$2:$D$4115, "&lt; 39999")</f>
        <v>22</v>
      </c>
      <c r="D10">
        <f>COUNTIFS('Kickstart Chart'!$F$2:$F$4115,"canceled",'Kickstart Chart'!$D$2:$D$4115, "&gt;= 35000", 'Kickstart Chart'!$D$2:$D$4115, "&lt; 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0" t="s">
        <v>8398</v>
      </c>
      <c r="B11">
        <f>COUNTIFS('Kickstart Chart'!$F$2:$F$4115,"successful",'Kickstart Chart'!$D$2:$D$4115, "&gt;= 40000", 'Kickstart Chart'!$D$2:$D$4115, "&lt; 44999")</f>
        <v>21</v>
      </c>
      <c r="C11">
        <f>COUNTIFS('Kickstart Chart'!$F$2:$F$4115,"failed",'Kickstart Chart'!$D$2:$D$4115, "&gt;= 40000", 'Kickstart Chart'!$D$2:$D$4115, "&lt; 44999")</f>
        <v>16</v>
      </c>
      <c r="D11">
        <f>COUNTIFS('Kickstart Chart'!$F$2:$F$4115,"canceled",'Kickstart Chart'!$D$2:$D$4115, "&gt;= 40000", 'Kickstart Chart'!$D$2:$D$4115, "&lt; 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0" t="s">
        <v>8400</v>
      </c>
      <c r="B12">
        <f>COUNTIFS('Kickstart Chart'!$F$2:$F$4115,"successful",'Kickstart Chart'!$D$2:$D$4115, "&gt;= 45000", 'Kickstart Chart'!$D$2:$D$4115, "&lt; 49999")</f>
        <v>6</v>
      </c>
      <c r="C12">
        <f>COUNTIFS('Kickstart Chart'!$F$2:$F$4115,"failed",'Kickstart Chart'!$D$2:$D$4115, "&gt;= 45000", 'Kickstart Chart'!$D$2:$D$4115, "&lt; 49999")</f>
        <v>11</v>
      </c>
      <c r="D12">
        <f>COUNTIFS('Kickstart Chart'!$F$2:$F$4115,"canceled",'Kickstart Chart'!$D$2:$D$4115, "&gt;= 45000", 'Kickstart Chart'!$D$2:$D$4115, "&lt; 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0" t="s">
        <v>8399</v>
      </c>
      <c r="B13">
        <f>COUNTIFS('Kickstart Chart'!$F$2:$F$4115,"successful",'Kickstart Chart'!$D$2:$D$4115, "&gt;= 50000")</f>
        <v>86</v>
      </c>
      <c r="C13">
        <f>COUNTIFS('Kickstart Chart'!$F$2:$F$4115,"failed",'Kickstart Chart'!$D$2:$D$4115, "&gt;= 50000")</f>
        <v>258</v>
      </c>
      <c r="D13">
        <f>COUNTIFS('Kickstart Chart'!$F$2:$F$4115,"canceled",'Kickstart Chart'!$D$2:$D$4115, "&gt;= 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 Chart</vt:lpstr>
      <vt:lpstr> Pivot Table - Category</vt:lpstr>
      <vt:lpstr>Pivot Table - Sub-Category</vt:lpstr>
      <vt:lpstr>Pivot Table - Dates</vt:lpstr>
      <vt:lpstr>Bonus Question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Yi</cp:lastModifiedBy>
  <dcterms:created xsi:type="dcterms:W3CDTF">2017-04-20T15:17:24Z</dcterms:created>
  <dcterms:modified xsi:type="dcterms:W3CDTF">2019-10-12T16:48:03Z</dcterms:modified>
</cp:coreProperties>
</file>