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72\AC\Temp\"/>
    </mc:Choice>
  </mc:AlternateContent>
  <xr:revisionPtr revIDLastSave="0" documentId="8_{4771D3E4-F50A-524E-8185-46E25C8C581A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1" l="1"/>
  <c r="K24" i="1"/>
  <c r="I20" i="1"/>
  <c r="K20" i="1"/>
  <c r="K13" i="1"/>
  <c r="I13" i="1"/>
  <c r="K18" i="1"/>
  <c r="K19" i="1"/>
  <c r="K12" i="1"/>
  <c r="K11" i="1"/>
  <c r="I18" i="1"/>
  <c r="I19" i="1"/>
  <c r="I11" i="1"/>
  <c r="I12" i="1"/>
  <c r="K17" i="1"/>
  <c r="K10" i="1"/>
  <c r="I17" i="1"/>
  <c r="I10" i="1"/>
  <c r="I16" i="1"/>
  <c r="I9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J2" i="1"/>
  <c r="L2" i="1"/>
  <c r="M2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15" i="1"/>
  <c r="H14" i="1"/>
  <c r="H13" i="1"/>
  <c r="H12" i="1"/>
  <c r="H11" i="1"/>
  <c r="H10" i="1"/>
  <c r="H9" i="1"/>
  <c r="H7" i="1"/>
  <c r="H6" i="1"/>
  <c r="H5" i="1"/>
  <c r="H4" i="1"/>
  <c r="H3" i="1"/>
  <c r="H2" i="1"/>
  <c r="H8" i="1"/>
  <c r="K8" i="1"/>
  <c r="K15" i="1"/>
  <c r="I15" i="1"/>
  <c r="I8" i="1"/>
</calcChain>
</file>

<file path=xl/sharedStrings.xml><?xml version="1.0" encoding="utf-8"?>
<sst xmlns="http://schemas.openxmlformats.org/spreadsheetml/2006/main" count="39" uniqueCount="20">
  <si>
    <t>province</t>
  </si>
  <si>
    <t>n_famers</t>
  </si>
  <si>
    <t>area</t>
  </si>
  <si>
    <t>CPGP</t>
  </si>
  <si>
    <t>Control</t>
  </si>
  <si>
    <t>season</t>
  </si>
  <si>
    <t>Aurora</t>
  </si>
  <si>
    <t>wet</t>
  </si>
  <si>
    <t>Bataan</t>
  </si>
  <si>
    <t>Bulacan</t>
  </si>
  <si>
    <t>Nueva Ecija</t>
  </si>
  <si>
    <t>Pampanga</t>
  </si>
  <si>
    <t>Tarlac</t>
  </si>
  <si>
    <t>Zambales</t>
  </si>
  <si>
    <t>dry</t>
  </si>
  <si>
    <t>_farmers * cpgp</t>
  </si>
  <si>
    <t>n_farmers * control</t>
  </si>
  <si>
    <t>Difference</t>
  </si>
  <si>
    <t>Percent Change</t>
  </si>
  <si>
    <t>n_farmers *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</si>
</sst>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4" workbookViewId="0" xr3:uid="{AEA406A1-0E4B-5B11-9CD5-51D6E497D94C}">
      <selection activeCell="K24" sqref="K24"/>
    </sheetView>
  </sheetViews>
  <sheetFormatPr defaultRowHeight="15" x14ac:dyDescent="0.2"/>
  <cols>
    <col min="8" max="9" width="11.97265625" bestFit="1" customWidth="1"/>
    <col min="10" max="10" width="9.953125" bestFit="1" customWidth="1"/>
    <col min="11" max="11" width="12.5078125" bestFit="1" customWidth="1"/>
    <col min="12" max="12" width="8.7421875" bestFit="1" customWidth="1"/>
    <col min="13" max="13" width="11.97265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15</v>
      </c>
      <c r="J1" t="s">
        <v>16</v>
      </c>
      <c r="L1" t="s">
        <v>17</v>
      </c>
      <c r="M1" t="s">
        <v>18</v>
      </c>
    </row>
    <row r="2" spans="1:13" x14ac:dyDescent="0.2">
      <c r="A2" t="s">
        <v>6</v>
      </c>
      <c r="B2">
        <v>38</v>
      </c>
      <c r="C2">
        <v>48.5</v>
      </c>
      <c r="D2">
        <v>74.94</v>
      </c>
      <c r="E2">
        <f>B2*C2</f>
        <v>1843</v>
      </c>
      <c r="F2">
        <v>61.38</v>
      </c>
      <c r="G2" t="s">
        <v>7</v>
      </c>
      <c r="H2">
        <f t="shared" ref="H2:H8" si="0">B2*C2*D2</f>
        <v>138114.41999999998</v>
      </c>
      <c r="J2">
        <f>B2*C2*F2</f>
        <v>113123.34000000001</v>
      </c>
      <c r="L2">
        <f>H2-J2</f>
        <v>24991.079999999973</v>
      </c>
      <c r="M2">
        <f>L2/J2*100</f>
        <v>22.091886608015614</v>
      </c>
    </row>
    <row r="3" spans="1:13" x14ac:dyDescent="0.2">
      <c r="A3" t="s">
        <v>8</v>
      </c>
      <c r="B3">
        <v>33</v>
      </c>
      <c r="C3">
        <v>71.900000000000006</v>
      </c>
      <c r="D3">
        <v>48.67</v>
      </c>
      <c r="E3">
        <f t="shared" ref="E3:E15" si="1">B3*C3</f>
        <v>2372.7000000000003</v>
      </c>
      <c r="F3">
        <v>39.93</v>
      </c>
      <c r="G3" t="s">
        <v>7</v>
      </c>
      <c r="H3">
        <f t="shared" si="0"/>
        <v>115479.30900000002</v>
      </c>
      <c r="J3">
        <f t="shared" ref="J3:J15" si="2">B3*C3*F3</f>
        <v>94741.911000000007</v>
      </c>
      <c r="L3">
        <f t="shared" ref="L3:L15" si="3">H3-J3</f>
        <v>20737.398000000016</v>
      </c>
      <c r="M3">
        <f t="shared" ref="M3:M15" si="4">L3/J3*100</f>
        <v>21.888304532932647</v>
      </c>
    </row>
    <row r="4" spans="1:13" x14ac:dyDescent="0.2">
      <c r="A4" t="s">
        <v>9</v>
      </c>
      <c r="B4">
        <v>24</v>
      </c>
      <c r="C4">
        <v>23.5</v>
      </c>
      <c r="D4">
        <v>91.58</v>
      </c>
      <c r="E4">
        <f t="shared" si="1"/>
        <v>564</v>
      </c>
      <c r="F4">
        <v>80.430000000000007</v>
      </c>
      <c r="G4" t="s">
        <v>7</v>
      </c>
      <c r="H4">
        <f t="shared" si="0"/>
        <v>51651.12</v>
      </c>
      <c r="J4">
        <f t="shared" si="2"/>
        <v>45362.520000000004</v>
      </c>
      <c r="L4">
        <f t="shared" si="3"/>
        <v>6288.5999999999985</v>
      </c>
      <c r="M4">
        <f t="shared" si="4"/>
        <v>13.86298644784284</v>
      </c>
    </row>
    <row r="5" spans="1:13" x14ac:dyDescent="0.2">
      <c r="A5" t="s">
        <v>10</v>
      </c>
      <c r="B5">
        <v>105</v>
      </c>
      <c r="C5">
        <v>115.4</v>
      </c>
      <c r="D5">
        <v>90.16</v>
      </c>
      <c r="E5">
        <f t="shared" si="1"/>
        <v>12117</v>
      </c>
      <c r="F5">
        <v>82.09</v>
      </c>
      <c r="G5" t="s">
        <v>7</v>
      </c>
      <c r="H5">
        <f t="shared" si="0"/>
        <v>1092468.72</v>
      </c>
      <c r="J5">
        <f t="shared" si="2"/>
        <v>994684.53</v>
      </c>
      <c r="L5">
        <f t="shared" si="3"/>
        <v>97784.189999999944</v>
      </c>
      <c r="M5">
        <f t="shared" si="4"/>
        <v>9.83067365087099</v>
      </c>
    </row>
    <row r="6" spans="1:13" x14ac:dyDescent="0.2">
      <c r="A6" t="s">
        <v>11</v>
      </c>
      <c r="B6">
        <v>81</v>
      </c>
      <c r="C6">
        <v>181.6</v>
      </c>
      <c r="D6">
        <v>97.56</v>
      </c>
      <c r="E6">
        <f t="shared" si="1"/>
        <v>14709.6</v>
      </c>
      <c r="F6">
        <v>87.16</v>
      </c>
      <c r="G6" t="s">
        <v>7</v>
      </c>
      <c r="H6">
        <f t="shared" si="0"/>
        <v>1435068.5760000001</v>
      </c>
      <c r="J6">
        <f t="shared" si="2"/>
        <v>1282088.736</v>
      </c>
      <c r="L6">
        <f t="shared" si="3"/>
        <v>152979.84000000008</v>
      </c>
      <c r="M6">
        <f t="shared" si="4"/>
        <v>11.932078935291425</v>
      </c>
    </row>
    <row r="7" spans="1:13" x14ac:dyDescent="0.2">
      <c r="A7" t="s">
        <v>12</v>
      </c>
      <c r="B7">
        <v>64</v>
      </c>
      <c r="C7">
        <v>136.01</v>
      </c>
      <c r="D7">
        <v>81.08</v>
      </c>
      <c r="E7">
        <f t="shared" si="1"/>
        <v>8704.64</v>
      </c>
      <c r="F7">
        <v>70.33</v>
      </c>
      <c r="G7" t="s">
        <v>7</v>
      </c>
      <c r="H7">
        <f t="shared" si="0"/>
        <v>705772.2111999999</v>
      </c>
      <c r="J7">
        <f t="shared" si="2"/>
        <v>612197.3311999999</v>
      </c>
      <c r="L7">
        <f t="shared" si="3"/>
        <v>93574.88</v>
      </c>
      <c r="M7">
        <f t="shared" si="4"/>
        <v>15.285084601165936</v>
      </c>
    </row>
    <row r="8" spans="1:13" x14ac:dyDescent="0.2">
      <c r="A8" t="s">
        <v>13</v>
      </c>
      <c r="B8">
        <v>107</v>
      </c>
      <c r="C8">
        <v>101.56</v>
      </c>
      <c r="D8">
        <v>118.05</v>
      </c>
      <c r="E8">
        <f t="shared" si="1"/>
        <v>10866.92</v>
      </c>
      <c r="F8">
        <v>100.83</v>
      </c>
      <c r="G8" t="s">
        <v>7</v>
      </c>
      <c r="H8">
        <f>B8*C8*D8</f>
        <v>1282839.906</v>
      </c>
      <c r="I8">
        <f>SUM(H2:H8)</f>
        <v>4821394.2621999998</v>
      </c>
      <c r="J8">
        <f t="shared" si="2"/>
        <v>1095711.5436</v>
      </c>
      <c r="K8">
        <f>SUM(J2:J8)</f>
        <v>4237909.9117999999</v>
      </c>
      <c r="L8">
        <f t="shared" si="3"/>
        <v>187128.36239999998</v>
      </c>
      <c r="M8">
        <f t="shared" si="4"/>
        <v>17.078250520678367</v>
      </c>
    </row>
    <row r="9" spans="1:13" x14ac:dyDescent="0.2">
      <c r="A9" t="s">
        <v>6</v>
      </c>
      <c r="B9">
        <v>92</v>
      </c>
      <c r="C9">
        <v>73.319999999999993</v>
      </c>
      <c r="D9">
        <v>100.5</v>
      </c>
      <c r="E9">
        <f t="shared" si="1"/>
        <v>6745.44</v>
      </c>
      <c r="F9">
        <v>78.64</v>
      </c>
      <c r="G9" t="s">
        <v>14</v>
      </c>
      <c r="H9">
        <f t="shared" ref="H9:H15" si="5">B9*C9*D9</f>
        <v>677916.72</v>
      </c>
      <c r="I9">
        <f>SUM(E2:E8)</f>
        <v>51177.86</v>
      </c>
      <c r="J9">
        <f t="shared" si="2"/>
        <v>530461.40159999998</v>
      </c>
      <c r="L9">
        <f t="shared" si="3"/>
        <v>147455.31839999999</v>
      </c>
      <c r="M9">
        <f t="shared" si="4"/>
        <v>27.797558494404882</v>
      </c>
    </row>
    <row r="10" spans="1:13" x14ac:dyDescent="0.2">
      <c r="A10" t="s">
        <v>8</v>
      </c>
      <c r="B10">
        <v>8</v>
      </c>
      <c r="C10">
        <v>13.28</v>
      </c>
      <c r="D10">
        <v>94.1</v>
      </c>
      <c r="E10">
        <f t="shared" si="1"/>
        <v>106.24</v>
      </c>
      <c r="F10">
        <v>83.36</v>
      </c>
      <c r="G10" t="s">
        <v>14</v>
      </c>
      <c r="H10">
        <f t="shared" si="5"/>
        <v>9997.1839999999993</v>
      </c>
      <c r="I10">
        <f>I8/I9</f>
        <v>94.208594540686136</v>
      </c>
      <c r="J10">
        <f t="shared" si="2"/>
        <v>8856.1664000000001</v>
      </c>
      <c r="K10">
        <f>K8/I9</f>
        <v>82.807485733088484</v>
      </c>
      <c r="L10">
        <f t="shared" si="3"/>
        <v>1141.0175999999992</v>
      </c>
      <c r="M10">
        <f t="shared" si="4"/>
        <v>12.883877159309012</v>
      </c>
    </row>
    <row r="11" spans="1:13" x14ac:dyDescent="0.2">
      <c r="A11" t="s">
        <v>9</v>
      </c>
      <c r="B11">
        <v>520</v>
      </c>
      <c r="C11">
        <v>675.56</v>
      </c>
      <c r="D11">
        <v>101.24</v>
      </c>
      <c r="E11">
        <f t="shared" si="1"/>
        <v>351291.19999999995</v>
      </c>
      <c r="F11">
        <v>85.39</v>
      </c>
      <c r="G11" t="s">
        <v>14</v>
      </c>
      <c r="H11">
        <f t="shared" si="5"/>
        <v>35564721.087999992</v>
      </c>
      <c r="I11">
        <f>_xlfn.VAR.S(H2:H8)/I9^2</f>
        <v>134.3265167693381</v>
      </c>
      <c r="J11">
        <f t="shared" si="2"/>
        <v>29996755.567999996</v>
      </c>
      <c r="K11">
        <f>_xlfn.VAR.S(J2:J8)/I9^2</f>
        <v>106.05456060444284</v>
      </c>
      <c r="L11">
        <f t="shared" si="3"/>
        <v>5567965.5199999958</v>
      </c>
      <c r="M11">
        <f t="shared" si="4"/>
        <v>18.561892493266178</v>
      </c>
    </row>
    <row r="12" spans="1:13" x14ac:dyDescent="0.2">
      <c r="A12" t="s">
        <v>10</v>
      </c>
      <c r="B12">
        <v>89</v>
      </c>
      <c r="C12">
        <v>213.45</v>
      </c>
      <c r="D12">
        <v>114.72</v>
      </c>
      <c r="E12">
        <f t="shared" si="1"/>
        <v>18997.05</v>
      </c>
      <c r="F12">
        <v>97.4</v>
      </c>
      <c r="G12" t="s">
        <v>14</v>
      </c>
      <c r="H12">
        <f t="shared" si="5"/>
        <v>2179341.5759999999</v>
      </c>
      <c r="I12">
        <f>SQRT(I11)</f>
        <v>11.589931698217125</v>
      </c>
      <c r="J12">
        <f t="shared" si="2"/>
        <v>1850312.67</v>
      </c>
      <c r="K12">
        <f>SQRT(K11)</f>
        <v>10.298279497296761</v>
      </c>
      <c r="L12">
        <f t="shared" si="3"/>
        <v>329028.90599999996</v>
      </c>
      <c r="M12">
        <f t="shared" si="4"/>
        <v>17.782340862422995</v>
      </c>
    </row>
    <row r="13" spans="1:13" x14ac:dyDescent="0.2">
      <c r="A13" t="s">
        <v>11</v>
      </c>
      <c r="B13">
        <v>37</v>
      </c>
      <c r="C13">
        <v>57</v>
      </c>
      <c r="D13">
        <v>98.38</v>
      </c>
      <c r="E13">
        <f t="shared" si="1"/>
        <v>2109</v>
      </c>
      <c r="F13">
        <v>77.92</v>
      </c>
      <c r="G13" t="s">
        <v>14</v>
      </c>
      <c r="H13">
        <f t="shared" si="5"/>
        <v>207483.41999999998</v>
      </c>
      <c r="I13">
        <f>I10/I12</f>
        <v>8.1284857403584354</v>
      </c>
      <c r="J13">
        <f t="shared" si="2"/>
        <v>164333.28</v>
      </c>
      <c r="K13">
        <f>K10/K12</f>
        <v>8.0409048671503793</v>
      </c>
      <c r="L13">
        <f t="shared" si="3"/>
        <v>43150.139999999985</v>
      </c>
      <c r="M13">
        <f t="shared" si="4"/>
        <v>26.257700205338804</v>
      </c>
    </row>
    <row r="14" spans="1:13" x14ac:dyDescent="0.2">
      <c r="A14" t="s">
        <v>12</v>
      </c>
      <c r="B14">
        <v>53</v>
      </c>
      <c r="C14">
        <v>93.49</v>
      </c>
      <c r="D14">
        <v>108.41</v>
      </c>
      <c r="E14">
        <f t="shared" si="1"/>
        <v>4954.9699999999993</v>
      </c>
      <c r="F14">
        <v>91.42</v>
      </c>
      <c r="G14" t="s">
        <v>14</v>
      </c>
      <c r="H14">
        <f t="shared" si="5"/>
        <v>537168.29769999988</v>
      </c>
      <c r="J14">
        <f t="shared" si="2"/>
        <v>452983.35739999992</v>
      </c>
      <c r="L14">
        <f t="shared" si="3"/>
        <v>84184.940299999958</v>
      </c>
      <c r="M14">
        <f t="shared" si="4"/>
        <v>18.584554802012683</v>
      </c>
    </row>
    <row r="15" spans="1:13" x14ac:dyDescent="0.2">
      <c r="A15" t="s">
        <v>13</v>
      </c>
      <c r="B15">
        <v>45</v>
      </c>
      <c r="C15">
        <v>36.32</v>
      </c>
      <c r="D15">
        <v>77.150000000000006</v>
      </c>
      <c r="E15">
        <f t="shared" si="1"/>
        <v>1634.4</v>
      </c>
      <c r="F15">
        <v>66.92</v>
      </c>
      <c r="G15" t="s">
        <v>14</v>
      </c>
      <c r="H15">
        <f t="shared" si="5"/>
        <v>126093.96000000002</v>
      </c>
      <c r="I15">
        <f>SUM(H9:H15)</f>
        <v>39302722.245699994</v>
      </c>
      <c r="J15">
        <f t="shared" si="2"/>
        <v>109374.04800000001</v>
      </c>
      <c r="K15">
        <f>SUM(J9:J15)</f>
        <v>33113076.491399996</v>
      </c>
      <c r="L15">
        <f t="shared" si="3"/>
        <v>16719.912000000011</v>
      </c>
      <c r="M15">
        <f t="shared" si="4"/>
        <v>15.286909742976698</v>
      </c>
    </row>
    <row r="16" spans="1:13" x14ac:dyDescent="0.2">
      <c r="I16">
        <f>SUM(E9:E15)</f>
        <v>385838.29999999993</v>
      </c>
    </row>
    <row r="17" spans="9:11" x14ac:dyDescent="0.2">
      <c r="I17">
        <f>I15/I16</f>
        <v>101.86319565916604</v>
      </c>
      <c r="K17">
        <f>K15/I16</f>
        <v>85.821123748990189</v>
      </c>
    </row>
    <row r="18" spans="9:11" x14ac:dyDescent="0.2">
      <c r="I18">
        <f>_xlfn.VAR.S(H9:H15)/I16^2</f>
        <v>1175.2151447734182</v>
      </c>
      <c r="K18">
        <f>_xlfn.VAR.S(J9:J15)/I16^2</f>
        <v>836.422421714694</v>
      </c>
    </row>
    <row r="19" spans="9:11" x14ac:dyDescent="0.2">
      <c r="I19">
        <f>SQRT(I18)</f>
        <v>34.281411067419882</v>
      </c>
      <c r="K19">
        <f>SQRT(K18)</f>
        <v>28.920968547313453</v>
      </c>
    </row>
    <row r="20" spans="9:11" x14ac:dyDescent="0.2">
      <c r="I20">
        <f>I17/I19</f>
        <v>2.9713828132347224</v>
      </c>
      <c r="K20">
        <f>K17/K19</f>
        <v>2.9674360182160062</v>
      </c>
    </row>
    <row r="24" spans="9:11" x14ac:dyDescent="0.2">
      <c r="K24">
        <f>(I8-K8)/K8</f>
        <v>0.13768210333479508</v>
      </c>
    </row>
    <row r="31" spans="9:11" x14ac:dyDescent="0.2">
      <c r="K31">
        <f>(I15-K15)/K15</f>
        <v>0.18692451472781607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Tabadero</dc:creator>
  <cp:lastModifiedBy>X</cp:lastModifiedBy>
  <dcterms:created xsi:type="dcterms:W3CDTF">2019-02-07T05:09:37Z</dcterms:created>
  <dcterms:modified xsi:type="dcterms:W3CDTF">2019-02-07T05:09:37Z</dcterms:modified>
</cp:coreProperties>
</file>