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BI - DAFM\"/>
    </mc:Choice>
  </mc:AlternateContent>
  <xr:revisionPtr revIDLastSave="0" documentId="13_ncr:1_{E5867EFC-7512-4573-9A2A-0DDEBF0C857D}" xr6:coauthVersionLast="47" xr6:coauthVersionMax="47" xr10:uidLastSave="{00000000-0000-0000-0000-000000000000}"/>
  <bookViews>
    <workbookView xWindow="-108" yWindow="-108" windowWidth="23256" windowHeight="13176" xr2:uid="{A4E0AF37-DB42-45F2-95BF-F1D32F64DF02}"/>
  </bookViews>
  <sheets>
    <sheet name="AN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11" i="1"/>
  <c r="P5" i="1"/>
  <c r="P6" i="1"/>
  <c r="P7" i="1"/>
  <c r="P8" i="1"/>
  <c r="P9" i="1"/>
  <c r="P10" i="1"/>
  <c r="P12" i="1"/>
  <c r="P13" i="1"/>
  <c r="R4" i="1"/>
  <c r="Q4" i="1" s="1"/>
  <c r="R5" i="1"/>
  <c r="R6" i="1"/>
  <c r="Q6" i="1" s="1"/>
  <c r="R7" i="1"/>
  <c r="Q7" i="1" s="1"/>
  <c r="R8" i="1"/>
  <c r="Q8" i="1" s="1"/>
  <c r="R9" i="1"/>
  <c r="Q9" i="1" s="1"/>
  <c r="R10" i="1"/>
  <c r="Q10" i="1" s="1"/>
  <c r="R11" i="1"/>
  <c r="Q11" i="1" s="1"/>
  <c r="R12" i="1"/>
  <c r="Q12" i="1" s="1"/>
  <c r="R13" i="1"/>
  <c r="Q13" i="1" s="1"/>
  <c r="O13" i="1"/>
  <c r="O4" i="1"/>
  <c r="N14" i="1"/>
  <c r="M14" i="1"/>
  <c r="L14" i="1"/>
  <c r="O12" i="1"/>
  <c r="O11" i="1"/>
  <c r="O10" i="1"/>
  <c r="O9" i="1"/>
  <c r="O8" i="1"/>
  <c r="O7" i="1"/>
  <c r="O6" i="1"/>
  <c r="O5" i="1"/>
  <c r="O14" i="1"/>
  <c r="H14" i="1"/>
  <c r="I14" i="1"/>
  <c r="J14" i="1"/>
  <c r="E13" i="1"/>
  <c r="E5" i="1"/>
  <c r="E6" i="1"/>
  <c r="E7" i="1"/>
  <c r="E8" i="1"/>
  <c r="E9" i="1"/>
  <c r="E10" i="1"/>
  <c r="E11" i="1"/>
  <c r="E12" i="1"/>
  <c r="E4" i="1"/>
  <c r="E14" i="1" s="1"/>
  <c r="C14" i="1"/>
  <c r="D14" i="1"/>
  <c r="B14" i="1"/>
  <c r="G13" i="1"/>
  <c r="G5" i="1"/>
  <c r="G6" i="1"/>
  <c r="G7" i="1"/>
  <c r="G8" i="1"/>
  <c r="G9" i="1"/>
  <c r="G10" i="1"/>
  <c r="G11" i="1"/>
  <c r="G12" i="1"/>
  <c r="G4" i="1"/>
  <c r="G14" i="1" s="1"/>
  <c r="F8" i="1"/>
  <c r="F7" i="1"/>
  <c r="F6" i="1"/>
  <c r="F5" i="1"/>
  <c r="F4" i="1"/>
  <c r="F9" i="1"/>
  <c r="F10" i="1"/>
  <c r="F11" i="1"/>
  <c r="F12" i="1"/>
  <c r="F13" i="1"/>
  <c r="P14" i="1" l="1"/>
  <c r="Q5" i="1"/>
  <c r="R14" i="1"/>
  <c r="Q14" i="1"/>
  <c r="F14" i="1"/>
</calcChain>
</file>

<file path=xl/sharedStrings.xml><?xml version="1.0" encoding="utf-8"?>
<sst xmlns="http://schemas.openxmlformats.org/spreadsheetml/2006/main" count="19" uniqueCount="17">
  <si>
    <t>PAT</t>
  </si>
  <si>
    <t>Operating Income</t>
  </si>
  <si>
    <t xml:space="preserve">PBT </t>
  </si>
  <si>
    <t>Consolidated Income Statement for the financial year ended 30th September (AUDmil)</t>
  </si>
  <si>
    <t>Average</t>
  </si>
  <si>
    <t>PAT
% Growth</t>
  </si>
  <si>
    <t>Year 
(FYE 30 September)</t>
  </si>
  <si>
    <t>PAT/
Operating Income</t>
  </si>
  <si>
    <t>Operating Income
% Growth</t>
  </si>
  <si>
    <t>Total Assets</t>
  </si>
  <si>
    <t>Total Liabilities</t>
  </si>
  <si>
    <t>Retained earnings</t>
  </si>
  <si>
    <t>Consolidated Balance Sheet for the financial year ended 30th September (AUDmil)</t>
  </si>
  <si>
    <t>Total Assets
% Growth</t>
  </si>
  <si>
    <t>Gearing Ratio</t>
  </si>
  <si>
    <t>ROA</t>
  </si>
  <si>
    <t>Net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</si>
</sst>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;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yyyy"/>
    <numFmt numFmtId="166" formatCode="_-&quot;$&quot;* #,##0_-;\-&quot;$&quot;* #,##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165" fontId="0" fillId="0" borderId="9" xfId="0" applyNumberFormat="1" applyBorder="1" applyAlignment="1">
      <alignment horizontal="center" vertical="top"/>
    </xf>
    <xf numFmtId="5" fontId="0" fillId="0" borderId="1" xfId="1" applyNumberFormat="1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/>
    </xf>
    <xf numFmtId="5" fontId="0" fillId="0" borderId="2" xfId="1" applyNumberFormat="1" applyFont="1" applyBorder="1" applyAlignment="1">
      <alignment horizontal="center" wrapText="1"/>
    </xf>
    <xf numFmtId="10" fontId="2" fillId="0" borderId="10" xfId="2" applyNumberFormat="1" applyFont="1" applyBorder="1" applyAlignment="1">
      <alignment horizontal="right"/>
    </xf>
    <xf numFmtId="10" fontId="2" fillId="0" borderId="1" xfId="2" applyNumberFormat="1" applyFont="1" applyBorder="1" applyAlignment="1">
      <alignment horizontal="right"/>
    </xf>
    <xf numFmtId="0" fontId="2" fillId="2" borderId="11" xfId="0" applyFont="1" applyFill="1" applyBorder="1" applyAlignment="1">
      <alignment horizontal="center"/>
    </xf>
    <xf numFmtId="166" fontId="2" fillId="2" borderId="12" xfId="3" applyNumberFormat="1" applyFont="1" applyFill="1" applyBorder="1" applyAlignment="1">
      <alignment horizontal="center" vertical="center"/>
    </xf>
    <xf numFmtId="9" fontId="2" fillId="2" borderId="12" xfId="0" applyNumberFormat="1" applyFont="1" applyFill="1" applyBorder="1" applyAlignment="1">
      <alignment horizontal="right"/>
    </xf>
    <xf numFmtId="9" fontId="2" fillId="2" borderId="13" xfId="0" applyNumberFormat="1" applyFont="1" applyFill="1" applyBorder="1" applyAlignment="1">
      <alignment horizontal="right"/>
    </xf>
    <xf numFmtId="10" fontId="2" fillId="3" borderId="1" xfId="2" applyNumberFormat="1" applyFont="1" applyFill="1" applyBorder="1" applyAlignment="1">
      <alignment horizontal="right"/>
    </xf>
    <xf numFmtId="0" fontId="2" fillId="3" borderId="10" xfId="0" applyFont="1" applyFill="1" applyBorder="1" applyAlignment="1">
      <alignment horizontal="right"/>
    </xf>
    <xf numFmtId="9" fontId="0" fillId="0" borderId="0" xfId="2" applyFont="1" applyAlignment="1">
      <alignment horizontal="right"/>
    </xf>
    <xf numFmtId="0" fontId="3" fillId="2" borderId="7" xfId="0" applyFont="1" applyFill="1" applyBorder="1" applyAlignment="1">
      <alignment horizontal="center" wrapText="1"/>
    </xf>
    <xf numFmtId="5" fontId="2" fillId="0" borderId="10" xfId="2" applyNumberFormat="1" applyFont="1" applyBorder="1" applyAlignment="1">
      <alignment horizontal="right"/>
    </xf>
    <xf numFmtId="5" fontId="2" fillId="2" borderId="13" xfId="0" applyNumberFormat="1" applyFont="1" applyFill="1" applyBorder="1" applyAlignment="1">
      <alignment horizontal="right"/>
    </xf>
    <xf numFmtId="0" fontId="3" fillId="2" borderId="8" xfId="0" applyFont="1" applyFill="1" applyBorder="1" applyAlignment="1">
      <alignment horizontal="center" wrapText="1"/>
    </xf>
    <xf numFmtId="1" fontId="2" fillId="0" borderId="1" xfId="2" applyNumberFormat="1" applyFont="1" applyBorder="1" applyAlignment="1">
      <alignment horizontal="right"/>
    </xf>
    <xf numFmtId="1" fontId="2" fillId="2" borderId="12" xfId="0" applyNumberFormat="1" applyFont="1" applyFill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0" fontId="2" fillId="2" borderId="12" xfId="0" applyNumberFormat="1" applyFont="1" applyFill="1" applyBorder="1" applyAlignment="1">
      <alignment horizontal="right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9900"/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ANZ Bank Group: Operating Income, PBT</a:t>
            </a:r>
            <a:r>
              <a:rPr lang="en-US" b="1" baseline="0"/>
              <a:t> and</a:t>
            </a:r>
            <a:r>
              <a:rPr lang="en-US" b="1"/>
              <a:t> PAT (AUDbil) </a:t>
            </a:r>
          </a:p>
          <a:p>
            <a:pPr>
              <a:defRPr b="1"/>
            </a:pPr>
            <a:r>
              <a:rPr lang="en-US" b="1"/>
              <a:t>for</a:t>
            </a:r>
            <a:r>
              <a:rPr lang="en-US" b="1" baseline="0"/>
              <a:t> the Financial Year Ended 30 Sep 2013 to 2022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40"/>
      <c:rAngAx val="0"/>
      <c:perspective val="20"/>
    </c:view3D>
    <c:floor>
      <c:thickness val="0"/>
      <c:spPr>
        <a:gradFill flip="none" rotWithShape="1">
          <a:gsLst>
            <a:gs pos="0">
              <a:schemeClr val="bg1">
                <a:lumMod val="95000"/>
              </a:schemeClr>
            </a:gs>
            <a:gs pos="50000">
              <a:schemeClr val="bg1">
                <a:lumMod val="95000"/>
              </a:schemeClr>
            </a:gs>
            <a:gs pos="100000">
              <a:schemeClr val="bg1">
                <a:lumMod val="95000"/>
              </a:schemeClr>
            </a:gs>
          </a:gsLst>
          <a:path path="circle">
            <a:fillToRect l="100000" b="100000"/>
          </a:path>
          <a:tileRect t="-100000" r="-100000"/>
        </a:gradFill>
        <a:ln>
          <a:solidFill>
            <a:schemeClr val="bg2">
              <a:lumMod val="90000"/>
            </a:schemeClr>
          </a:solidFill>
        </a:ln>
        <a:effectLst/>
        <a:sp3d>
          <a:contourClr>
            <a:schemeClr val="bg2">
              <a:lumMod val="9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6945099604484932E-2"/>
          <c:y val="0.18682758620689655"/>
          <c:w val="0.86542236655901883"/>
          <c:h val="0.5145400488732012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ANZ!$A$4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  <a:sp3d/>
          </c:spPr>
          <c:invertIfNegative val="1"/>
          <c:cat>
            <c:strRef>
              <c:f>ANZ!$B$2:$D$2</c:f>
              <c:strCache>
                <c:ptCount val="3"/>
                <c:pt idx="0">
                  <c:v>Operating Income</c:v>
                </c:pt>
                <c:pt idx="1">
                  <c:v>PBT </c:v>
                </c:pt>
                <c:pt idx="2">
                  <c:v>PAT</c:v>
                </c:pt>
              </c:strCache>
            </c:strRef>
          </c:cat>
          <c:val>
            <c:numRef>
              <c:f>ANZ!$B$4:$D$4</c:f>
              <c:numCache>
                <c:formatCode>"$"#,##0_);\("$"#,##0\)</c:formatCode>
                <c:ptCount val="3"/>
                <c:pt idx="0">
                  <c:v>18446</c:v>
                </c:pt>
                <c:pt idx="1">
                  <c:v>9022</c:v>
                </c:pt>
                <c:pt idx="2">
                  <c:v>6282</c:v>
                </c:pt>
              </c:numCache>
            </c:numRef>
          </c:val>
          <c:shape val="pyramid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0-960B-4A1D-906F-5B6E96E6AC44}"/>
            </c:ext>
          </c:extLst>
        </c:ser>
        <c:ser>
          <c:idx val="1"/>
          <c:order val="1"/>
          <c:tx>
            <c:strRef>
              <c:f>ANZ!$A$5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ANZ!$B$2:$D$2</c:f>
              <c:strCache>
                <c:ptCount val="3"/>
                <c:pt idx="0">
                  <c:v>Operating Income</c:v>
                </c:pt>
                <c:pt idx="1">
                  <c:v>PBT </c:v>
                </c:pt>
                <c:pt idx="2">
                  <c:v>PAT</c:v>
                </c:pt>
              </c:strCache>
            </c:strRef>
          </c:cat>
          <c:val>
            <c:numRef>
              <c:f>ANZ!$B$5:$D$5</c:f>
              <c:numCache>
                <c:formatCode>"$"#,##0_);\("$"#,##0\)</c:formatCode>
                <c:ptCount val="3"/>
                <c:pt idx="0">
                  <c:v>20054</c:v>
                </c:pt>
                <c:pt idx="1">
                  <c:v>10308</c:v>
                </c:pt>
                <c:pt idx="2">
                  <c:v>7283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1-960B-4A1D-906F-5B6E96E6AC44}"/>
            </c:ext>
          </c:extLst>
        </c:ser>
        <c:ser>
          <c:idx val="2"/>
          <c:order val="2"/>
          <c:tx>
            <c:strRef>
              <c:f>ANZ!$A$6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ANZ!$B$2:$D$2</c:f>
              <c:strCache>
                <c:ptCount val="3"/>
                <c:pt idx="0">
                  <c:v>Operating Income</c:v>
                </c:pt>
                <c:pt idx="1">
                  <c:v>PBT </c:v>
                </c:pt>
                <c:pt idx="2">
                  <c:v>PAT</c:v>
                </c:pt>
              </c:strCache>
            </c:strRef>
          </c:cat>
          <c:val>
            <c:numRef>
              <c:f>ANZ!$B$6:$D$6</c:f>
              <c:numCache>
                <c:formatCode>"$"#,##0_);\("$"#,##0\)</c:formatCode>
                <c:ptCount val="3"/>
                <c:pt idx="0">
                  <c:v>21071</c:v>
                </c:pt>
                <c:pt idx="1">
                  <c:v>10533</c:v>
                </c:pt>
                <c:pt idx="2">
                  <c:v>7507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2-960B-4A1D-906F-5B6E96E6AC44}"/>
            </c:ext>
          </c:extLst>
        </c:ser>
        <c:ser>
          <c:idx val="3"/>
          <c:order val="3"/>
          <c:tx>
            <c:strRef>
              <c:f>ANZ!$A$7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ANZ!$B$2:$D$2</c:f>
              <c:strCache>
                <c:ptCount val="3"/>
                <c:pt idx="0">
                  <c:v>Operating Income</c:v>
                </c:pt>
                <c:pt idx="1">
                  <c:v>PBT </c:v>
                </c:pt>
                <c:pt idx="2">
                  <c:v>PAT</c:v>
                </c:pt>
              </c:strCache>
            </c:strRef>
          </c:cat>
          <c:val>
            <c:numRef>
              <c:f>ANZ!$B$7:$D$7</c:f>
              <c:numCache>
                <c:formatCode>"$"#,##0_);\("$"#,##0\)</c:formatCode>
                <c:ptCount val="3"/>
                <c:pt idx="0">
                  <c:v>20546</c:v>
                </c:pt>
                <c:pt idx="1">
                  <c:v>8178</c:v>
                </c:pt>
                <c:pt idx="2">
                  <c:v>5720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5-960B-4A1D-906F-5B6E96E6AC44}"/>
            </c:ext>
          </c:extLst>
        </c:ser>
        <c:ser>
          <c:idx val="4"/>
          <c:order val="4"/>
          <c:tx>
            <c:strRef>
              <c:f>ANZ!$A$8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ANZ!$B$2:$D$2</c:f>
              <c:strCache>
                <c:ptCount val="3"/>
                <c:pt idx="0">
                  <c:v>Operating Income</c:v>
                </c:pt>
                <c:pt idx="1">
                  <c:v>PBT </c:v>
                </c:pt>
                <c:pt idx="2">
                  <c:v>PAT</c:v>
                </c:pt>
              </c:strCache>
            </c:strRef>
          </c:cat>
          <c:val>
            <c:numRef>
              <c:f>ANZ!$B$8:$D$8</c:f>
              <c:numCache>
                <c:formatCode>"$"#,##0_);\("$"#,##0\)</c:formatCode>
                <c:ptCount val="3"/>
                <c:pt idx="0">
                  <c:v>20273</c:v>
                </c:pt>
                <c:pt idx="1">
                  <c:v>9627</c:v>
                </c:pt>
                <c:pt idx="2">
                  <c:v>6421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6-960B-4A1D-906F-5B6E96E6AC44}"/>
            </c:ext>
          </c:extLst>
        </c:ser>
        <c:ser>
          <c:idx val="5"/>
          <c:order val="5"/>
          <c:tx>
            <c:strRef>
              <c:f>ANZ!$A$9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dkEdge"/>
          </c:spPr>
          <c:invertIfNegative val="0"/>
          <c:cat>
            <c:strRef>
              <c:f>ANZ!$B$2:$D$2</c:f>
              <c:strCache>
                <c:ptCount val="3"/>
                <c:pt idx="0">
                  <c:v>Operating Income</c:v>
                </c:pt>
                <c:pt idx="1">
                  <c:v>PBT </c:v>
                </c:pt>
                <c:pt idx="2">
                  <c:v>PAT</c:v>
                </c:pt>
              </c:strCache>
            </c:strRef>
          </c:cat>
          <c:val>
            <c:numRef>
              <c:f>ANZ!$B$9:$D$9</c:f>
              <c:numCache>
                <c:formatCode>"$"#,##0_);\("$"#,##0\)</c:formatCode>
                <c:ptCount val="3"/>
                <c:pt idx="0">
                  <c:v>19984</c:v>
                </c:pt>
                <c:pt idx="1">
                  <c:v>9895</c:v>
                </c:pt>
                <c:pt idx="2">
                  <c:v>6416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0-D45C-4985-8ED9-FC68F44B40A3}"/>
            </c:ext>
          </c:extLst>
        </c:ser>
        <c:ser>
          <c:idx val="6"/>
          <c:order val="6"/>
          <c:tx>
            <c:strRef>
              <c:f>ANZ!$A$10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dkEdge">
              <a:contourClr>
                <a:schemeClr val="tx1"/>
              </a:contourClr>
            </a:sp3d>
          </c:spPr>
          <c:invertIfNegative val="0"/>
          <c:cat>
            <c:strRef>
              <c:f>ANZ!$B$2:$D$2</c:f>
              <c:strCache>
                <c:ptCount val="3"/>
                <c:pt idx="0">
                  <c:v>Operating Income</c:v>
                </c:pt>
                <c:pt idx="1">
                  <c:v>PBT </c:v>
                </c:pt>
                <c:pt idx="2">
                  <c:v>PAT</c:v>
                </c:pt>
              </c:strCache>
            </c:strRef>
          </c:cat>
          <c:val>
            <c:numRef>
              <c:f>ANZ!$B$10:$D$10</c:f>
              <c:numCache>
                <c:formatCode>"$"#,##0_);\("$"#,##0\)</c:formatCode>
                <c:ptCount val="3"/>
                <c:pt idx="0">
                  <c:v>18785</c:v>
                </c:pt>
                <c:pt idx="1">
                  <c:v>8920</c:v>
                </c:pt>
                <c:pt idx="2">
                  <c:v>5968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1-D45C-4985-8ED9-FC68F44B40A3}"/>
            </c:ext>
          </c:extLst>
        </c:ser>
        <c:ser>
          <c:idx val="7"/>
          <c:order val="7"/>
          <c:tx>
            <c:strRef>
              <c:f>ANZ!$A$11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dkEdge"/>
          </c:spPr>
          <c:invertIfNegative val="0"/>
          <c:cat>
            <c:strRef>
              <c:f>ANZ!$B$2:$D$2</c:f>
              <c:strCache>
                <c:ptCount val="3"/>
                <c:pt idx="0">
                  <c:v>Operating Income</c:v>
                </c:pt>
                <c:pt idx="1">
                  <c:v>PBT </c:v>
                </c:pt>
                <c:pt idx="2">
                  <c:v>PAT</c:v>
                </c:pt>
              </c:strCache>
            </c:strRef>
          </c:cat>
          <c:val>
            <c:numRef>
              <c:f>ANZ!$B$11:$D$11</c:f>
              <c:numCache>
                <c:formatCode>"$"#,##0_);\("$"#,##0\)</c:formatCode>
                <c:ptCount val="3"/>
                <c:pt idx="0">
                  <c:v>17637</c:v>
                </c:pt>
                <c:pt idx="1">
                  <c:v>5516</c:v>
                </c:pt>
                <c:pt idx="2">
                  <c:v>3578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2-D45C-4985-8ED9-FC68F44B40A3}"/>
            </c:ext>
          </c:extLst>
        </c:ser>
        <c:ser>
          <c:idx val="8"/>
          <c:order val="8"/>
          <c:tx>
            <c:strRef>
              <c:f>ANZ!$A$12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dkEdge"/>
          </c:spPr>
          <c:invertIfNegative val="0"/>
          <c:cat>
            <c:strRef>
              <c:f>ANZ!$B$2:$D$2</c:f>
              <c:strCache>
                <c:ptCount val="3"/>
                <c:pt idx="0">
                  <c:v>Operating Income</c:v>
                </c:pt>
                <c:pt idx="1">
                  <c:v>PBT </c:v>
                </c:pt>
                <c:pt idx="2">
                  <c:v>PAT</c:v>
                </c:pt>
              </c:strCache>
            </c:strRef>
          </c:cat>
          <c:val>
            <c:numRef>
              <c:f>ANZ!$B$12:$D$12</c:f>
              <c:numCache>
                <c:formatCode>"$"#,##0_);\("$"#,##0\)</c:formatCode>
                <c:ptCount val="3"/>
                <c:pt idx="0">
                  <c:v>17420</c:v>
                </c:pt>
                <c:pt idx="1">
                  <c:v>8936</c:v>
                </c:pt>
                <c:pt idx="2">
                  <c:v>6163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3-D45C-4985-8ED9-FC68F44B40A3}"/>
            </c:ext>
          </c:extLst>
        </c:ser>
        <c:ser>
          <c:idx val="9"/>
          <c:order val="9"/>
          <c:tx>
            <c:strRef>
              <c:f>ANZ!$A$13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dkEdge"/>
          </c:spPr>
          <c:invertIfNegative val="0"/>
          <c:cat>
            <c:strRef>
              <c:f>ANZ!$B$2:$D$2</c:f>
              <c:strCache>
                <c:ptCount val="3"/>
                <c:pt idx="0">
                  <c:v>Operating Income</c:v>
                </c:pt>
                <c:pt idx="1">
                  <c:v>PBT </c:v>
                </c:pt>
                <c:pt idx="2">
                  <c:v>PAT</c:v>
                </c:pt>
              </c:strCache>
            </c:strRef>
          </c:cat>
          <c:val>
            <c:numRef>
              <c:f>ANZ!$B$13:$D$13</c:f>
              <c:numCache>
                <c:formatCode>"$"#,##0_);\("$"#,##0\)</c:formatCode>
                <c:ptCount val="3"/>
                <c:pt idx="0">
                  <c:v>19426</c:v>
                </c:pt>
                <c:pt idx="1">
                  <c:v>10079</c:v>
                </c:pt>
                <c:pt idx="2">
                  <c:v>7120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4-D45C-4985-8ED9-FC68F44B4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34422047"/>
        <c:axId val="1575592527"/>
        <c:axId val="629804527"/>
      </c:bar3DChart>
      <c:catAx>
        <c:axId val="63442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layout>
            <c:manualLayout>
              <c:xMode val="edge"/>
              <c:yMode val="edge"/>
              <c:x val="0.61250832543958322"/>
              <c:y val="0.69098231019907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92527"/>
        <c:crosses val="autoZero"/>
        <c:auto val="1"/>
        <c:lblAlgn val="ctr"/>
        <c:lblOffset val="100"/>
        <c:noMultiLvlLbl val="0"/>
      </c:catAx>
      <c:valAx>
        <c:axId val="1575592527"/>
        <c:scaling>
          <c:orientation val="minMax"/>
          <c:max val="2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22047"/>
        <c:crosses val="autoZero"/>
        <c:crossBetween val="between"/>
        <c:majorUnit val="5000"/>
        <c:minorUnit val="1000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b="1"/>
                    <a:t>AUDbil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erAx>
        <c:axId val="629804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9252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>
      <a:softEdge rad="12700"/>
    </a:effectLst>
    <a:scene3d>
      <a:camera prst="orthographicFront"/>
      <a:lightRig rig="threePt" dir="t"/>
    </a:scene3d>
    <a:sp3d>
      <a:bevelT w="88900" h="88900"/>
      <a:bevelB w="88900" h="88900" prst="angle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ANZ Bank Group: Total Assets and Net Assets (AUDbil) 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for the Financial Year Ended 30 Sep 2013 to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ANZ!$L$2</c:f>
              <c:strCache>
                <c:ptCount val="1"/>
                <c:pt idx="0">
                  <c:v>Total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  <a:bevelB w="152400" h="50800" prst="softRound"/>
            </a:sp3d>
          </c:spPr>
          <c:invertIfNegative val="0"/>
          <c:cat>
            <c:numRef>
              <c:f>ANZ!$K$4:$K$13</c:f>
              <c:numCache>
                <c:formatCode>yyyy</c:formatCode>
                <c:ptCount val="10"/>
                <c:pt idx="0">
                  <c:v>41547</c:v>
                </c:pt>
                <c:pt idx="1">
                  <c:v>41912</c:v>
                </c:pt>
                <c:pt idx="2">
                  <c:v>42277</c:v>
                </c:pt>
                <c:pt idx="3">
                  <c:v>42643</c:v>
                </c:pt>
                <c:pt idx="4">
                  <c:v>43008</c:v>
                </c:pt>
                <c:pt idx="5">
                  <c:v>43373</c:v>
                </c:pt>
                <c:pt idx="6">
                  <c:v>43738</c:v>
                </c:pt>
                <c:pt idx="7">
                  <c:v>44104</c:v>
                </c:pt>
                <c:pt idx="8">
                  <c:v>44469</c:v>
                </c:pt>
                <c:pt idx="9">
                  <c:v>44834</c:v>
                </c:pt>
              </c:numCache>
            </c:numRef>
          </c:cat>
          <c:val>
            <c:numRef>
              <c:f>ANZ!$L$4:$L$13</c:f>
              <c:numCache>
                <c:formatCode>"$"#,##0_);\("$"#,##0\)</c:formatCode>
                <c:ptCount val="10"/>
                <c:pt idx="0">
                  <c:v>702991</c:v>
                </c:pt>
                <c:pt idx="1">
                  <c:v>772092</c:v>
                </c:pt>
                <c:pt idx="2">
                  <c:v>889900</c:v>
                </c:pt>
                <c:pt idx="3">
                  <c:v>914869</c:v>
                </c:pt>
                <c:pt idx="4">
                  <c:v>897326</c:v>
                </c:pt>
                <c:pt idx="5">
                  <c:v>942624</c:v>
                </c:pt>
                <c:pt idx="6">
                  <c:v>981137</c:v>
                </c:pt>
                <c:pt idx="7">
                  <c:v>1042286</c:v>
                </c:pt>
                <c:pt idx="8">
                  <c:v>978857</c:v>
                </c:pt>
                <c:pt idx="9">
                  <c:v>1085729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F-4E58-A08D-74E1445CA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8032399"/>
        <c:axId val="1857144927"/>
      </c:barChart>
      <c:lineChart>
        <c:grouping val="standard"/>
        <c:varyColors val="0"/>
        <c:ser>
          <c:idx val="1"/>
          <c:order val="1"/>
          <c:tx>
            <c:strRef>
              <c:f>ANZ!$R$2</c:f>
              <c:strCache>
                <c:ptCount val="1"/>
                <c:pt idx="0">
                  <c:v>Net Assets</c:v>
                </c:pt>
              </c:strCache>
            </c:strRef>
          </c:tx>
          <c:spPr>
            <a:ln w="44450" cap="rnd">
              <a:solidFill>
                <a:srgbClr val="00B050"/>
              </a:solidFill>
              <a:round/>
            </a:ln>
            <a:effectLst>
              <a:softEdge rad="0"/>
            </a:effectLst>
          </c:spPr>
          <c:marker>
            <c:symbol val="none"/>
          </c:marker>
          <c:cat>
            <c:numRef>
              <c:f>ANZ!$K$4:$K$13</c:f>
              <c:numCache>
                <c:formatCode>yyyy</c:formatCode>
                <c:ptCount val="10"/>
                <c:pt idx="0">
                  <c:v>41547</c:v>
                </c:pt>
                <c:pt idx="1">
                  <c:v>41912</c:v>
                </c:pt>
                <c:pt idx="2">
                  <c:v>42277</c:v>
                </c:pt>
                <c:pt idx="3">
                  <c:v>42643</c:v>
                </c:pt>
                <c:pt idx="4">
                  <c:v>43008</c:v>
                </c:pt>
                <c:pt idx="5">
                  <c:v>43373</c:v>
                </c:pt>
                <c:pt idx="6">
                  <c:v>43738</c:v>
                </c:pt>
                <c:pt idx="7">
                  <c:v>44104</c:v>
                </c:pt>
                <c:pt idx="8">
                  <c:v>44469</c:v>
                </c:pt>
                <c:pt idx="9">
                  <c:v>44834</c:v>
                </c:pt>
              </c:numCache>
            </c:numRef>
          </c:cat>
          <c:val>
            <c:numRef>
              <c:f>ANZ!$R$4:$R$13</c:f>
              <c:numCache>
                <c:formatCode>"$"#,##0_);\("$"#,##0\)</c:formatCode>
                <c:ptCount val="10"/>
                <c:pt idx="0">
                  <c:v>45615</c:v>
                </c:pt>
                <c:pt idx="1">
                  <c:v>49284</c:v>
                </c:pt>
                <c:pt idx="2">
                  <c:v>57353</c:v>
                </c:pt>
                <c:pt idx="3">
                  <c:v>57927</c:v>
                </c:pt>
                <c:pt idx="4">
                  <c:v>59075</c:v>
                </c:pt>
                <c:pt idx="5">
                  <c:v>59383</c:v>
                </c:pt>
                <c:pt idx="6">
                  <c:v>60794</c:v>
                </c:pt>
                <c:pt idx="7">
                  <c:v>61297</c:v>
                </c:pt>
                <c:pt idx="8">
                  <c:v>63676</c:v>
                </c:pt>
                <c:pt idx="9">
                  <c:v>66401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F-4E58-A08D-74E1445CA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749359"/>
        <c:axId val="1768262463"/>
      </c:lineChart>
      <c:dateAx>
        <c:axId val="608032399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44927"/>
        <c:auto val="1"/>
        <c:lblOffset val="100"/>
        <c:baseTimeUnit val="years"/>
      </c:dateAx>
      <c:valAx>
        <c:axId val="185714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32399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>
                      <a:solidFill>
                        <a:srgbClr val="0070C0"/>
                      </a:solidFill>
                    </a:rPr>
                    <a:t>AUDbillion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768262463"/>
        <c:scaling>
          <c:orientation val="minMax"/>
          <c:max val="70000"/>
          <c:min val="45000"/>
        </c:scaling>
        <c:delete val="0"/>
        <c:axPos val="r"/>
        <c:numFmt formatCode="&quot;$&quot;#,##0_);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49359"/>
        <c:crosses val="max"/>
        <c:crossBetween val="between"/>
        <c:majorUnit val="5000"/>
        <c:minorUnit val="1000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>
                      <a:solidFill>
                        <a:srgbClr val="00B050"/>
                      </a:solidFill>
                    </a:rPr>
                    <a:t>AUDbillion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ateAx>
        <c:axId val="751749359"/>
        <c:scaling>
          <c:orientation val="minMax"/>
        </c:scaling>
        <c:delete val="1"/>
        <c:axPos val="b"/>
        <c:numFmt formatCode="yyyy" sourceLinked="1"/>
        <c:majorTickMark val="out"/>
        <c:minorTickMark val="none"/>
        <c:tickLblPos val="nextTo"/>
        <c:crossAx val="1768262463"/>
        <c:auto val="1"/>
        <c:lblOffset val="100"/>
        <c:baseTimeUnit val="year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powder">
      <a:bevelT prst="angle"/>
      <a:bevelB w="152400" h="50800" prst="softRound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165100</xdr:rowOff>
    </xdr:from>
    <xdr:to>
      <xdr:col>7</xdr:col>
      <xdr:colOff>0</xdr:colOff>
      <xdr:row>35</xdr:row>
      <xdr:rowOff>0</xdr:rowOff>
    </xdr:to>
    <xdr:graphicFrame macro="">
      <xdr:nvGraphicFramePr>
        <xdr:cNvPr id="2" name="Chart 1" descr="Chart type: Clustered Column. 'Operating Income&#10;(AUDmil)', 'PBT &#10;(AUDmil)', 'PAT&#10;(AUDmil)' by 'Year'&#10;&#10;Description automatically generated">
          <a:extLst>
            <a:ext uri="{FF2B5EF4-FFF2-40B4-BE49-F238E27FC236}">
              <a16:creationId xmlns:a16="http://schemas.microsoft.com/office/drawing/2014/main" id="{DE22EBF9-9709-69D8-1532-A8351517B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14</xdr:row>
      <xdr:rowOff>175260</xdr:rowOff>
    </xdr:from>
    <xdr:to>
      <xdr:col>17</xdr:col>
      <xdr:colOff>1120140</xdr:colOff>
      <xdr:row>34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83A36F-1141-84F5-9C79-560FCF61E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19334-BD96-4458-B60C-DCCBD1ACA9C9}">
  <dimension ref="A1:R25"/>
  <sheetViews>
    <sheetView tabSelected="1" topLeftCell="B1" workbookViewId="0">
      <selection activeCell="M13" sqref="M13"/>
    </sheetView>
  </sheetViews>
  <sheetFormatPr defaultRowHeight="14.4" x14ac:dyDescent="0.3"/>
  <cols>
    <col min="1" max="1" width="17.33203125" bestFit="1" customWidth="1"/>
    <col min="2" max="2" width="15.77734375" customWidth="1"/>
    <col min="3" max="4" width="15.77734375" style="1" customWidth="1"/>
    <col min="5" max="5" width="16.6640625" style="1" customWidth="1"/>
    <col min="6" max="6" width="15.77734375" style="1" customWidth="1"/>
    <col min="7" max="7" width="16.21875" style="1" bestFit="1" customWidth="1"/>
    <col min="8" max="8" width="0" style="1" hidden="1" customWidth="1"/>
    <col min="9" max="10" width="0" hidden="1" customWidth="1"/>
    <col min="11" max="11" width="19.109375" customWidth="1"/>
    <col min="12" max="17" width="12.88671875" customWidth="1"/>
    <col min="18" max="18" width="16.88671875" customWidth="1"/>
  </cols>
  <sheetData>
    <row r="1" spans="1:18" ht="15.6" thickTop="1" thickBot="1" x14ac:dyDescent="0.35">
      <c r="A1" s="28" t="s">
        <v>3</v>
      </c>
      <c r="B1" s="29"/>
      <c r="C1" s="29"/>
      <c r="D1" s="29"/>
      <c r="E1" s="29"/>
      <c r="F1" s="29"/>
      <c r="G1" s="30"/>
      <c r="K1" s="28" t="s">
        <v>12</v>
      </c>
      <c r="L1" s="29"/>
      <c r="M1" s="29"/>
      <c r="N1" s="29"/>
      <c r="O1" s="29"/>
      <c r="P1" s="29"/>
      <c r="Q1" s="29"/>
      <c r="R1" s="30"/>
    </row>
    <row r="2" spans="1:18" s="3" customFormat="1" ht="31.8" customHeight="1" thickTop="1" x14ac:dyDescent="0.3">
      <c r="A2" s="8" t="s">
        <v>6</v>
      </c>
      <c r="B2" s="6" t="s">
        <v>1</v>
      </c>
      <c r="C2" s="6" t="s">
        <v>2</v>
      </c>
      <c r="D2" s="6" t="s">
        <v>0</v>
      </c>
      <c r="E2" s="6" t="s">
        <v>8</v>
      </c>
      <c r="F2" s="6" t="s">
        <v>5</v>
      </c>
      <c r="G2" s="7" t="s">
        <v>7</v>
      </c>
      <c r="H2" s="2"/>
      <c r="K2" s="8" t="s">
        <v>6</v>
      </c>
      <c r="L2" s="6" t="s">
        <v>9</v>
      </c>
      <c r="M2" s="6" t="s">
        <v>10</v>
      </c>
      <c r="N2" s="6" t="s">
        <v>11</v>
      </c>
      <c r="O2" s="6" t="s">
        <v>13</v>
      </c>
      <c r="P2" s="6" t="s">
        <v>15</v>
      </c>
      <c r="Q2" s="22" t="s">
        <v>14</v>
      </c>
      <c r="R2" s="25" t="s">
        <v>16</v>
      </c>
    </row>
    <row r="3" spans="1:18" s="3" customFormat="1" x14ac:dyDescent="0.3">
      <c r="A3" s="9">
        <v>41182</v>
      </c>
      <c r="B3" s="10">
        <v>17711</v>
      </c>
      <c r="C3" s="10">
        <v>7994</v>
      </c>
      <c r="D3" s="12">
        <v>5667</v>
      </c>
      <c r="E3" s="19"/>
      <c r="F3" s="19"/>
      <c r="G3" s="20"/>
      <c r="H3" s="2"/>
      <c r="K3" s="9">
        <v>41182</v>
      </c>
      <c r="L3" s="10">
        <v>642127</v>
      </c>
      <c r="M3" s="10">
        <v>600907</v>
      </c>
      <c r="N3" s="12">
        <v>19728</v>
      </c>
      <c r="O3" s="19"/>
      <c r="P3" s="19"/>
      <c r="Q3" s="19"/>
      <c r="R3" s="20"/>
    </row>
    <row r="4" spans="1:18" s="3" customFormat="1" x14ac:dyDescent="0.3">
      <c r="A4" s="9">
        <v>41547</v>
      </c>
      <c r="B4" s="10">
        <v>18446</v>
      </c>
      <c r="C4" s="10">
        <v>9022</v>
      </c>
      <c r="D4" s="12">
        <v>6282</v>
      </c>
      <c r="E4" s="14">
        <f>(B4-B3)/B3</f>
        <v>4.1499632996442888E-2</v>
      </c>
      <c r="F4" s="14">
        <f t="shared" ref="F4:F8" si="0">(D4-D3)/D3</f>
        <v>0.10852302805717311</v>
      </c>
      <c r="G4" s="13">
        <f>D4/B4</f>
        <v>0.34056163937981132</v>
      </c>
      <c r="H4" s="2"/>
      <c r="K4" s="9">
        <v>41547</v>
      </c>
      <c r="L4" s="10">
        <v>702991</v>
      </c>
      <c r="M4" s="10">
        <v>657376</v>
      </c>
      <c r="N4" s="12">
        <v>21948</v>
      </c>
      <c r="O4" s="14">
        <f>(L4-L3)/L3</f>
        <v>9.4784988016389279E-2</v>
      </c>
      <c r="P4" s="14">
        <f>D4/L4</f>
        <v>8.9361030226560514E-3</v>
      </c>
      <c r="Q4" s="26">
        <f>M4/R4</f>
        <v>14.411399758851255</v>
      </c>
      <c r="R4" s="23">
        <f>L4-M4</f>
        <v>45615</v>
      </c>
    </row>
    <row r="5" spans="1:18" s="3" customFormat="1" x14ac:dyDescent="0.3">
      <c r="A5" s="9">
        <v>41912</v>
      </c>
      <c r="B5" s="10">
        <v>20054</v>
      </c>
      <c r="C5" s="10">
        <v>10308</v>
      </c>
      <c r="D5" s="12">
        <v>7283</v>
      </c>
      <c r="E5" s="14">
        <f t="shared" ref="E5:E12" si="1">(B5-B4)/B4</f>
        <v>8.7173370920524781E-2</v>
      </c>
      <c r="F5" s="14">
        <f t="shared" si="0"/>
        <v>0.15934415791149315</v>
      </c>
      <c r="G5" s="13">
        <f t="shared" ref="G5:G12" si="2">D5/B5</f>
        <v>0.36316944250523586</v>
      </c>
      <c r="H5" s="2"/>
      <c r="K5" s="9">
        <v>41912</v>
      </c>
      <c r="L5" s="10">
        <v>772092</v>
      </c>
      <c r="M5" s="10">
        <v>722808</v>
      </c>
      <c r="N5" s="12">
        <v>24544</v>
      </c>
      <c r="O5" s="14">
        <f t="shared" ref="O5:O12" si="3">(L5-L4)/L4</f>
        <v>9.8295710755898727E-2</v>
      </c>
      <c r="P5" s="14">
        <f t="shared" ref="P5:P13" si="4">D5/L5</f>
        <v>9.4328137061386475E-3</v>
      </c>
      <c r="Q5" s="26">
        <f t="shared" ref="Q5:Q13" si="5">M5/R5</f>
        <v>14.66617969320672</v>
      </c>
      <c r="R5" s="23">
        <f t="shared" ref="R5:R13" si="6">L5-M5</f>
        <v>49284</v>
      </c>
    </row>
    <row r="6" spans="1:18" s="3" customFormat="1" x14ac:dyDescent="0.3">
      <c r="A6" s="9">
        <v>42277</v>
      </c>
      <c r="B6" s="10">
        <v>21071</v>
      </c>
      <c r="C6" s="10">
        <v>10533</v>
      </c>
      <c r="D6" s="12">
        <v>7507</v>
      </c>
      <c r="E6" s="14">
        <f t="shared" si="1"/>
        <v>5.0713074698314549E-2</v>
      </c>
      <c r="F6" s="14">
        <f t="shared" si="0"/>
        <v>3.075655636413566E-2</v>
      </c>
      <c r="G6" s="13">
        <f t="shared" si="2"/>
        <v>0.35627165298277252</v>
      </c>
      <c r="H6" s="2"/>
      <c r="K6" s="9">
        <v>42277</v>
      </c>
      <c r="L6" s="10">
        <v>889900</v>
      </c>
      <c r="M6" s="10">
        <v>832547</v>
      </c>
      <c r="N6" s="12">
        <v>27309</v>
      </c>
      <c r="O6" s="14">
        <f t="shared" si="3"/>
        <v>0.15258285282064832</v>
      </c>
      <c r="P6" s="14">
        <f t="shared" si="4"/>
        <v>8.4357793010450613E-3</v>
      </c>
      <c r="Q6" s="26">
        <f t="shared" si="5"/>
        <v>14.516189214164909</v>
      </c>
      <c r="R6" s="23">
        <f t="shared" si="6"/>
        <v>57353</v>
      </c>
    </row>
    <row r="7" spans="1:18" s="3" customFormat="1" x14ac:dyDescent="0.3">
      <c r="A7" s="9">
        <v>42643</v>
      </c>
      <c r="B7" s="10">
        <v>20546</v>
      </c>
      <c r="C7" s="10">
        <v>8178</v>
      </c>
      <c r="D7" s="12">
        <v>5720</v>
      </c>
      <c r="E7" s="14">
        <f t="shared" si="1"/>
        <v>-2.4915760998528783E-2</v>
      </c>
      <c r="F7" s="14">
        <f t="shared" si="0"/>
        <v>-0.2380444918076462</v>
      </c>
      <c r="G7" s="13">
        <f t="shared" si="2"/>
        <v>0.27839968850384506</v>
      </c>
      <c r="H7" s="2"/>
      <c r="K7" s="9">
        <v>42643</v>
      </c>
      <c r="L7" s="10">
        <v>914869</v>
      </c>
      <c r="M7" s="10">
        <v>856942</v>
      </c>
      <c r="N7" s="12">
        <v>27975</v>
      </c>
      <c r="O7" s="14">
        <f t="shared" si="3"/>
        <v>2.8058208787504212E-2</v>
      </c>
      <c r="P7" s="14">
        <f t="shared" si="4"/>
        <v>6.2522612527039388E-3</v>
      </c>
      <c r="Q7" s="26">
        <f t="shared" si="5"/>
        <v>14.793481450791514</v>
      </c>
      <c r="R7" s="23">
        <f t="shared" si="6"/>
        <v>57927</v>
      </c>
    </row>
    <row r="8" spans="1:18" s="3" customFormat="1" x14ac:dyDescent="0.3">
      <c r="A8" s="9">
        <v>43008</v>
      </c>
      <c r="B8" s="10">
        <v>20273</v>
      </c>
      <c r="C8" s="10">
        <v>9627</v>
      </c>
      <c r="D8" s="12">
        <v>6421</v>
      </c>
      <c r="E8" s="14">
        <f t="shared" si="1"/>
        <v>-1.3287257860410786E-2</v>
      </c>
      <c r="F8" s="14">
        <f t="shared" si="0"/>
        <v>0.12255244755244755</v>
      </c>
      <c r="G8" s="13">
        <f t="shared" si="2"/>
        <v>0.31672668080698468</v>
      </c>
      <c r="H8" s="2"/>
      <c r="K8" s="9">
        <v>43008</v>
      </c>
      <c r="L8" s="10">
        <v>897326</v>
      </c>
      <c r="M8" s="10">
        <v>838251</v>
      </c>
      <c r="N8" s="12">
        <v>29834</v>
      </c>
      <c r="O8" s="14">
        <f t="shared" si="3"/>
        <v>-1.9175422929403007E-2</v>
      </c>
      <c r="P8" s="14">
        <f t="shared" si="4"/>
        <v>7.1557048385982348E-3</v>
      </c>
      <c r="Q8" s="26">
        <f t="shared" si="5"/>
        <v>14.189606432501058</v>
      </c>
      <c r="R8" s="23">
        <f t="shared" si="6"/>
        <v>59075</v>
      </c>
    </row>
    <row r="9" spans="1:18" s="3" customFormat="1" x14ac:dyDescent="0.3">
      <c r="A9" s="9">
        <v>43373</v>
      </c>
      <c r="B9" s="10">
        <v>19984</v>
      </c>
      <c r="C9" s="10">
        <v>9895</v>
      </c>
      <c r="D9" s="10">
        <v>6416</v>
      </c>
      <c r="E9" s="14">
        <f t="shared" si="1"/>
        <v>-1.4255413604301288E-2</v>
      </c>
      <c r="F9" s="14">
        <f>(D9-D8)/D8</f>
        <v>-7.7869490733530598E-4</v>
      </c>
      <c r="G9" s="13">
        <f t="shared" si="2"/>
        <v>0.32105684547638108</v>
      </c>
      <c r="H9" s="2"/>
      <c r="K9" s="9">
        <v>43373</v>
      </c>
      <c r="L9" s="10">
        <v>942624</v>
      </c>
      <c r="M9" s="10">
        <v>883241</v>
      </c>
      <c r="N9" s="10">
        <v>31715</v>
      </c>
      <c r="O9" s="14">
        <f t="shared" si="3"/>
        <v>5.0481096056505664E-2</v>
      </c>
      <c r="P9" s="14">
        <f t="shared" si="4"/>
        <v>6.806531554469226E-3</v>
      </c>
      <c r="Q9" s="26">
        <f t="shared" si="5"/>
        <v>14.8736338682788</v>
      </c>
      <c r="R9" s="23">
        <f t="shared" si="6"/>
        <v>59383</v>
      </c>
    </row>
    <row r="10" spans="1:18" s="3" customFormat="1" x14ac:dyDescent="0.3">
      <c r="A10" s="9">
        <v>43738</v>
      </c>
      <c r="B10" s="10">
        <v>18785</v>
      </c>
      <c r="C10" s="10">
        <v>8920</v>
      </c>
      <c r="D10" s="10">
        <v>5968</v>
      </c>
      <c r="E10" s="14">
        <f t="shared" si="1"/>
        <v>-5.9997998398718978E-2</v>
      </c>
      <c r="F10" s="14">
        <f>(D10-D9)/D9</f>
        <v>-6.9825436408977551E-2</v>
      </c>
      <c r="G10" s="13">
        <f t="shared" si="2"/>
        <v>0.31770029278679796</v>
      </c>
      <c r="H10" s="2"/>
      <c r="K10" s="9">
        <v>43738</v>
      </c>
      <c r="L10" s="10">
        <v>981137</v>
      </c>
      <c r="M10" s="10">
        <v>920343</v>
      </c>
      <c r="N10" s="10">
        <v>32664</v>
      </c>
      <c r="O10" s="14">
        <f t="shared" si="3"/>
        <v>4.085722408935058E-2</v>
      </c>
      <c r="P10" s="14">
        <f t="shared" si="4"/>
        <v>6.0827387000999857E-3</v>
      </c>
      <c r="Q10" s="26">
        <f t="shared" si="5"/>
        <v>15.138714346810541</v>
      </c>
      <c r="R10" s="23">
        <f t="shared" si="6"/>
        <v>60794</v>
      </c>
    </row>
    <row r="11" spans="1:18" s="3" customFormat="1" x14ac:dyDescent="0.3">
      <c r="A11" s="9">
        <v>44104</v>
      </c>
      <c r="B11" s="10">
        <v>17637</v>
      </c>
      <c r="C11" s="10">
        <v>5516</v>
      </c>
      <c r="D11" s="10">
        <v>3578</v>
      </c>
      <c r="E11" s="14">
        <f t="shared" si="1"/>
        <v>-6.1112589832313019E-2</v>
      </c>
      <c r="F11" s="14">
        <f>(D11-D10)/D10</f>
        <v>-0.40046916890080431</v>
      </c>
      <c r="G11" s="13">
        <f t="shared" si="2"/>
        <v>0.20286896864546125</v>
      </c>
      <c r="H11" s="2"/>
      <c r="K11" s="9">
        <v>44104</v>
      </c>
      <c r="L11" s="10">
        <v>1042286</v>
      </c>
      <c r="M11" s="10">
        <v>980989</v>
      </c>
      <c r="N11" s="10">
        <v>33255</v>
      </c>
      <c r="O11" s="14">
        <f t="shared" si="3"/>
        <v>6.2324629485994314E-2</v>
      </c>
      <c r="P11" s="14">
        <f>D11/L11</f>
        <v>3.4328389712612469E-3</v>
      </c>
      <c r="Q11" s="26">
        <f t="shared" si="5"/>
        <v>16.003866420868885</v>
      </c>
      <c r="R11" s="23">
        <f t="shared" si="6"/>
        <v>61297</v>
      </c>
    </row>
    <row r="12" spans="1:18" s="3" customFormat="1" x14ac:dyDescent="0.3">
      <c r="A12" s="9">
        <v>44469</v>
      </c>
      <c r="B12" s="10">
        <v>17420</v>
      </c>
      <c r="C12" s="10">
        <v>8936</v>
      </c>
      <c r="D12" s="10">
        <v>6163</v>
      </c>
      <c r="E12" s="14">
        <f t="shared" si="1"/>
        <v>-1.2303679764132222E-2</v>
      </c>
      <c r="F12" s="14">
        <f t="shared" ref="F12:F13" si="7">(D12-D11)/D11</f>
        <v>0.72247065399664612</v>
      </c>
      <c r="G12" s="13">
        <f t="shared" si="2"/>
        <v>0.35378874856486797</v>
      </c>
      <c r="H12" s="2"/>
      <c r="K12" s="9">
        <v>44469</v>
      </c>
      <c r="L12" s="10">
        <v>978857</v>
      </c>
      <c r="M12" s="10">
        <v>915181</v>
      </c>
      <c r="N12" s="10">
        <v>36453</v>
      </c>
      <c r="O12" s="14">
        <f t="shared" si="3"/>
        <v>-6.0855657660181563E-2</v>
      </c>
      <c r="P12" s="14">
        <f t="shared" si="4"/>
        <v>6.2961188406478168E-3</v>
      </c>
      <c r="Q12" s="26">
        <f t="shared" si="5"/>
        <v>14.37246372259564</v>
      </c>
      <c r="R12" s="23">
        <f t="shared" si="6"/>
        <v>63676</v>
      </c>
    </row>
    <row r="13" spans="1:18" x14ac:dyDescent="0.3">
      <c r="A13" s="9">
        <v>44834</v>
      </c>
      <c r="B13" s="11">
        <v>19426</v>
      </c>
      <c r="C13" s="11">
        <v>10079</v>
      </c>
      <c r="D13" s="11">
        <v>7120</v>
      </c>
      <c r="E13" s="14">
        <f>(B13-B12)/B12</f>
        <v>0.11515499425947187</v>
      </c>
      <c r="F13" s="14">
        <f t="shared" si="7"/>
        <v>0.15528151874087295</v>
      </c>
      <c r="G13" s="13">
        <f>D13/B13</f>
        <v>0.36651909811592709</v>
      </c>
      <c r="K13" s="9">
        <v>44834</v>
      </c>
      <c r="L13" s="11">
        <v>1085729</v>
      </c>
      <c r="M13" s="11">
        <v>1019328</v>
      </c>
      <c r="N13" s="11">
        <v>39716</v>
      </c>
      <c r="O13" s="14">
        <f>(L13-L12)/L12</f>
        <v>0.10918040122305914</v>
      </c>
      <c r="P13" s="14">
        <f t="shared" si="4"/>
        <v>6.5578058613153002E-3</v>
      </c>
      <c r="Q13" s="26">
        <f t="shared" si="5"/>
        <v>15.351094110028463</v>
      </c>
      <c r="R13" s="23">
        <f t="shared" si="6"/>
        <v>66401</v>
      </c>
    </row>
    <row r="14" spans="1:18" ht="15" thickBot="1" x14ac:dyDescent="0.35">
      <c r="A14" s="15" t="s">
        <v>4</v>
      </c>
      <c r="B14" s="16">
        <f>AVERAGE(B3:B13)</f>
        <v>19213.909090909092</v>
      </c>
      <c r="C14" s="16">
        <f t="shared" ref="C14:D14" si="8">AVERAGE(C3:C13)</f>
        <v>9000.7272727272721</v>
      </c>
      <c r="D14" s="16">
        <f t="shared" si="8"/>
        <v>6193.181818181818</v>
      </c>
      <c r="E14" s="17">
        <f>AVERAGE(E4:E13)</f>
        <v>1.08668372416349E-2</v>
      </c>
      <c r="F14" s="17">
        <f>AVERAGE(F4:F13)</f>
        <v>5.8981057059800515E-2</v>
      </c>
      <c r="G14" s="18">
        <f>AVERAGE(G4:G13)</f>
        <v>0.32170630577680848</v>
      </c>
      <c r="H14" s="21">
        <f>(B13-B4)/B4</f>
        <v>5.3128049441613361E-2</v>
      </c>
      <c r="I14" s="21">
        <f t="shared" ref="I14:J14" si="9">(C13-C4)/C4</f>
        <v>0.11715805808024828</v>
      </c>
      <c r="J14" s="21">
        <f t="shared" si="9"/>
        <v>0.13339700732250875</v>
      </c>
      <c r="K14" s="15" t="s">
        <v>4</v>
      </c>
      <c r="L14" s="16">
        <f>AVERAGE(L3:L13)</f>
        <v>895448.90909090906</v>
      </c>
      <c r="M14" s="16">
        <f t="shared" ref="M14:N14" si="10">AVERAGE(M3:M13)</f>
        <v>838901.18181818177</v>
      </c>
      <c r="N14" s="16">
        <f t="shared" si="10"/>
        <v>29558.272727272728</v>
      </c>
      <c r="O14" s="17">
        <f>AVERAGE(O4:O13)</f>
        <v>5.5653403064576557E-2</v>
      </c>
      <c r="P14" s="31">
        <f>AVERAGE(P4:P13)</f>
        <v>6.9388696048935496E-3</v>
      </c>
      <c r="Q14" s="27">
        <f>AVERAGE(Q4:Q13)</f>
        <v>14.831662901809782</v>
      </c>
      <c r="R14" s="24">
        <f>AVERAGE(R4:R13)</f>
        <v>58080.5</v>
      </c>
    </row>
    <row r="15" spans="1:18" ht="15" thickTop="1" x14ac:dyDescent="0.3">
      <c r="B15" s="4"/>
      <c r="C15" s="5"/>
      <c r="D15" s="5"/>
      <c r="E15" s="5"/>
    </row>
    <row r="16" spans="1:18" x14ac:dyDescent="0.3">
      <c r="B16" s="4"/>
      <c r="C16" s="5"/>
      <c r="D16" s="5"/>
      <c r="E16" s="5"/>
    </row>
    <row r="17" spans="2:5" x14ac:dyDescent="0.3">
      <c r="B17" s="4"/>
      <c r="C17" s="5"/>
      <c r="D17" s="5"/>
      <c r="E17" s="5"/>
    </row>
    <row r="18" spans="2:5" x14ac:dyDescent="0.3">
      <c r="B18" s="4"/>
      <c r="C18" s="5"/>
      <c r="D18" s="5"/>
      <c r="E18" s="5"/>
    </row>
    <row r="19" spans="2:5" x14ac:dyDescent="0.3">
      <c r="B19" s="4"/>
      <c r="C19" s="5"/>
      <c r="D19" s="5"/>
      <c r="E19" s="5"/>
    </row>
    <row r="20" spans="2:5" x14ac:dyDescent="0.3">
      <c r="B20" s="4"/>
      <c r="C20" s="5"/>
      <c r="D20" s="5"/>
      <c r="E20" s="5"/>
    </row>
    <row r="21" spans="2:5" x14ac:dyDescent="0.3">
      <c r="B21" s="4"/>
      <c r="C21" s="5"/>
      <c r="D21" s="5"/>
      <c r="E21" s="5"/>
    </row>
    <row r="22" spans="2:5" x14ac:dyDescent="0.3">
      <c r="B22" s="4"/>
      <c r="C22" s="5"/>
      <c r="D22" s="5"/>
      <c r="E22" s="5"/>
    </row>
    <row r="23" spans="2:5" x14ac:dyDescent="0.3">
      <c r="B23" s="4"/>
      <c r="C23" s="5"/>
      <c r="D23" s="5"/>
      <c r="E23" s="5"/>
    </row>
    <row r="24" spans="2:5" x14ac:dyDescent="0.3">
      <c r="B24" s="4"/>
      <c r="C24" s="5"/>
      <c r="D24" s="5"/>
      <c r="E24" s="5"/>
    </row>
    <row r="25" spans="2:5" x14ac:dyDescent="0.3">
      <c r="B25" s="4"/>
      <c r="C25" s="5"/>
      <c r="D25" s="5"/>
      <c r="E25" s="5"/>
    </row>
  </sheetData>
  <mergeCells count="2">
    <mergeCell ref="A1:G1"/>
    <mergeCell ref="K1:R1"/>
  </mergeCells>
  <conditionalFormatting sqref="E3:E13">
    <cfRule type="colorScale" priority="11">
      <colorScale>
        <cfvo type="percent" val="0"/>
        <cfvo type="percent" val="0"/>
        <color rgb="FFFF0000"/>
        <color rgb="FF00B050"/>
      </colorScale>
    </cfRule>
  </conditionalFormatting>
  <conditionalFormatting sqref="E3:F13">
    <cfRule type="cellIs" dxfId="9" priority="8" operator="greaterThan">
      <formula>0</formula>
    </cfRule>
    <cfRule type="cellIs" dxfId="8" priority="9" operator="greaterThan">
      <formula>0</formula>
    </cfRule>
    <cfRule type="cellIs" dxfId="7" priority="10" operator="lessThan">
      <formula>0</formula>
    </cfRule>
  </conditionalFormatting>
  <conditionalFormatting sqref="F3:F13">
    <cfRule type="colorScale" priority="19">
      <colorScale>
        <cfvo type="percent" val="0"/>
        <cfvo type="percent" val="0"/>
        <color rgb="FFFF0000"/>
        <color rgb="FF00B050"/>
      </colorScale>
    </cfRule>
  </conditionalFormatting>
  <conditionalFormatting sqref="G4:G13">
    <cfRule type="cellIs" dxfId="6" priority="12" operator="greaterThan">
      <formula>0</formula>
    </cfRule>
    <cfRule type="cellIs" dxfId="5" priority="13" operator="lessThan">
      <formula>0</formula>
    </cfRule>
  </conditionalFormatting>
  <conditionalFormatting sqref="O3:P13">
    <cfRule type="colorScale" priority="4">
      <colorScale>
        <cfvo type="percent" val="0"/>
        <cfvo type="percent" val="0"/>
        <color rgb="FFFF0000"/>
        <color rgb="FF00B050"/>
      </colorScale>
    </cfRule>
  </conditionalFormatting>
  <conditionalFormatting sqref="O3:Q13">
    <cfRule type="cellIs" dxfId="4" priority="1" operator="greaterThan">
      <formula>0</formula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Q3:Q13">
    <cfRule type="colorScale" priority="7">
      <colorScale>
        <cfvo type="percent" val="0"/>
        <cfvo type="percent" val="0"/>
        <color rgb="FFFF0000"/>
        <color rgb="FF00B050"/>
      </colorScale>
    </cfRule>
  </conditionalFormatting>
  <conditionalFormatting sqref="R4:R13">
    <cfRule type="cellIs" dxfId="1" priority="5" operator="greaterThan">
      <formula>0</formula>
    </cfRule>
    <cfRule type="cellIs" dxfId="0" priority="6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BAF86FDEB86345B029EA9A77F38192" ma:contentTypeVersion="3" ma:contentTypeDescription="Create a new document." ma:contentTypeScope="" ma:versionID="7b73a44d6218fda5fe2e325c41a2d3fd">
  <xsd:schema xmlns:xsd="http://www.w3.org/2001/XMLSchema" xmlns:xs="http://www.w3.org/2001/XMLSchema" xmlns:p="http://schemas.microsoft.com/office/2006/metadata/properties" xmlns:ns3="e0891aec-46ac-4ec9-899c-ff0dd140c0de" targetNamespace="http://schemas.microsoft.com/office/2006/metadata/properties" ma:root="true" ma:fieldsID="2da3219dc43dc4e2aefa38a28577015f" ns3:_="">
    <xsd:import namespace="e0891aec-46ac-4ec9-899c-ff0dd140c0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91aec-46ac-4ec9-899c-ff0dd140c0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0F2095-5178-45F9-BD49-01EDCCC57D03}">
  <ds:schemaRefs>
    <ds:schemaRef ds:uri="http://schemas.microsoft.com/office/2006/metadata/properties"/>
    <ds:schemaRef ds:uri="e0891aec-46ac-4ec9-899c-ff0dd140c0de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C32EA43-E6FD-4CC9-89CB-7BA14B8460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62ADA0-5FC0-4AB6-ABA1-50A85DAC42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891aec-46ac-4ec9-899c-ff0dd140c0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Woon Sung Yap</dc:creator>
  <cp:lastModifiedBy>Joseph Yap</cp:lastModifiedBy>
  <dcterms:created xsi:type="dcterms:W3CDTF">2023-09-27T09:00:21Z</dcterms:created>
  <dcterms:modified xsi:type="dcterms:W3CDTF">2023-10-06T08:04:03Z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0x01010086BAF86FDEB86345B029EA9A77F38192</vt:lpwstr>
  </property>
</Properties>
</file>