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 Ilabaca\Documents\Otros\"/>
    </mc:Choice>
  </mc:AlternateContent>
  <bookViews>
    <workbookView xWindow="0" yWindow="0" windowWidth="20490" windowHeight="7620" activeTab="3"/>
  </bookViews>
  <sheets>
    <sheet name="Parte 1" sheetId="1" r:id="rId1"/>
    <sheet name="Parte 2 aletorio" sheetId="2" r:id="rId2"/>
    <sheet name="Parte 2 estratificado" sheetId="3" r:id="rId3"/>
    <sheet name="Parte 2 elecc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95" i="4" l="1"/>
  <c r="Y96" i="4"/>
  <c r="Y97" i="4"/>
  <c r="Y63" i="4"/>
  <c r="Y64" i="4"/>
  <c r="Y65" i="4"/>
  <c r="Y30" i="4"/>
  <c r="Y31" i="4"/>
  <c r="Y29" i="4"/>
  <c r="Z79" i="4"/>
  <c r="AA79" i="4"/>
  <c r="AB79" i="4"/>
  <c r="AC79" i="4"/>
  <c r="AD79" i="4"/>
  <c r="Z80" i="4"/>
  <c r="AA80" i="4"/>
  <c r="AB80" i="4"/>
  <c r="AB82" i="4" s="1"/>
  <c r="AC80" i="4"/>
  <c r="AD80" i="4"/>
  <c r="Z81" i="4"/>
  <c r="AA81" i="4"/>
  <c r="AA87" i="4" s="1"/>
  <c r="AB81" i="4"/>
  <c r="AC81" i="4"/>
  <c r="AD81" i="4"/>
  <c r="Y80" i="4"/>
  <c r="Y81" i="4"/>
  <c r="Y79" i="4"/>
  <c r="AD87" i="4"/>
  <c r="AC87" i="4"/>
  <c r="AB87" i="4"/>
  <c r="Z87" i="4"/>
  <c r="Y87" i="4"/>
  <c r="AD86" i="4"/>
  <c r="AC86" i="4"/>
  <c r="AA86" i="4"/>
  <c r="Z86" i="4"/>
  <c r="Y82" i="4"/>
  <c r="AD85" i="4"/>
  <c r="AC85" i="4"/>
  <c r="AA85" i="4"/>
  <c r="Z85" i="4"/>
  <c r="Y85" i="4"/>
  <c r="Z47" i="4"/>
  <c r="AA47" i="4"/>
  <c r="AB47" i="4"/>
  <c r="AC47" i="4"/>
  <c r="AD47" i="4"/>
  <c r="Z48" i="4"/>
  <c r="AA48" i="4"/>
  <c r="AB48" i="4"/>
  <c r="AB50" i="4" s="1"/>
  <c r="AC48" i="4"/>
  <c r="AD48" i="4"/>
  <c r="Z49" i="4"/>
  <c r="AA49" i="4"/>
  <c r="AA55" i="4" s="1"/>
  <c r="AB49" i="4"/>
  <c r="AC49" i="4"/>
  <c r="AD49" i="4"/>
  <c r="Y48" i="4"/>
  <c r="Y49" i="4"/>
  <c r="Y47" i="4"/>
  <c r="AD55" i="4"/>
  <c r="AC55" i="4"/>
  <c r="AB55" i="4"/>
  <c r="Z55" i="4"/>
  <c r="Y55" i="4"/>
  <c r="AD54" i="4"/>
  <c r="AC54" i="4"/>
  <c r="AA54" i="4"/>
  <c r="Z54" i="4"/>
  <c r="Y54" i="4"/>
  <c r="AD53" i="4"/>
  <c r="AC53" i="4"/>
  <c r="Z53" i="4"/>
  <c r="Y53" i="4"/>
  <c r="AD15" i="4"/>
  <c r="AD21" i="4" s="1"/>
  <c r="AC15" i="4"/>
  <c r="AC21" i="4" s="1"/>
  <c r="AB15" i="4"/>
  <c r="AB21" i="4" s="1"/>
  <c r="AA15" i="4"/>
  <c r="AA21" i="4" s="1"/>
  <c r="Z15" i="4"/>
  <c r="Z21" i="4" s="1"/>
  <c r="Y15" i="4"/>
  <c r="Y21" i="4" s="1"/>
  <c r="AD14" i="4"/>
  <c r="AD20" i="4" s="1"/>
  <c r="AC14" i="4"/>
  <c r="AC20" i="4" s="1"/>
  <c r="AB14" i="4"/>
  <c r="AB20" i="4" s="1"/>
  <c r="AA14" i="4"/>
  <c r="AA20" i="4" s="1"/>
  <c r="Z14" i="4"/>
  <c r="Z20" i="4" s="1"/>
  <c r="Y14" i="4"/>
  <c r="Y20" i="4" s="1"/>
  <c r="AD13" i="4"/>
  <c r="AD19" i="4" s="1"/>
  <c r="AC13" i="4"/>
  <c r="AC19" i="4" s="1"/>
  <c r="AB13" i="4"/>
  <c r="AB16" i="4" s="1"/>
  <c r="AA13" i="4"/>
  <c r="AA16" i="4" s="1"/>
  <c r="Z13" i="4"/>
  <c r="Z19" i="4" s="1"/>
  <c r="Y13" i="4"/>
  <c r="Y19" i="4" s="1"/>
  <c r="T19" i="2"/>
  <c r="T20" i="2"/>
  <c r="T21" i="2"/>
  <c r="T37" i="2"/>
  <c r="T38" i="2"/>
  <c r="T39" i="2"/>
  <c r="T55" i="2"/>
  <c r="T56" i="2"/>
  <c r="T57" i="2"/>
  <c r="P19" i="3"/>
  <c r="Q19" i="3"/>
  <c r="R19" i="3"/>
  <c r="S19" i="3"/>
  <c r="T19" i="3"/>
  <c r="P20" i="3"/>
  <c r="Q20" i="3"/>
  <c r="R20" i="3"/>
  <c r="S20" i="3"/>
  <c r="T20" i="3"/>
  <c r="P21" i="3"/>
  <c r="Q21" i="3"/>
  <c r="R21" i="3"/>
  <c r="S21" i="3"/>
  <c r="T21" i="3"/>
  <c r="T55" i="3"/>
  <c r="T56" i="3"/>
  <c r="T57" i="3"/>
  <c r="T37" i="3"/>
  <c r="T38" i="3"/>
  <c r="T39" i="3"/>
  <c r="P57" i="3"/>
  <c r="Q56" i="3"/>
  <c r="T51" i="3"/>
  <c r="S51" i="3"/>
  <c r="S57" i="3" s="1"/>
  <c r="R51" i="3"/>
  <c r="R57" i="3" s="1"/>
  <c r="Q51" i="3"/>
  <c r="Q57" i="3" s="1"/>
  <c r="P51" i="3"/>
  <c r="O51" i="3"/>
  <c r="O57" i="3" s="1"/>
  <c r="T50" i="3"/>
  <c r="T52" i="3" s="1"/>
  <c r="S50" i="3"/>
  <c r="S56" i="3" s="1"/>
  <c r="R50" i="3"/>
  <c r="R56" i="3" s="1"/>
  <c r="Q50" i="3"/>
  <c r="P50" i="3"/>
  <c r="P56" i="3" s="1"/>
  <c r="O50" i="3"/>
  <c r="O56" i="3" s="1"/>
  <c r="T49" i="3"/>
  <c r="S49" i="3"/>
  <c r="S52" i="3" s="1"/>
  <c r="R49" i="3"/>
  <c r="R55" i="3" s="1"/>
  <c r="Q49" i="3"/>
  <c r="Q55" i="3" s="1"/>
  <c r="P49" i="3"/>
  <c r="P55" i="3" s="1"/>
  <c r="O49" i="3"/>
  <c r="O52" i="3" s="1"/>
  <c r="S39" i="3"/>
  <c r="O39" i="3"/>
  <c r="P38" i="3"/>
  <c r="T33" i="3"/>
  <c r="S33" i="3"/>
  <c r="R33" i="3"/>
  <c r="R39" i="3" s="1"/>
  <c r="Q33" i="3"/>
  <c r="Q39" i="3" s="1"/>
  <c r="P33" i="3"/>
  <c r="P39" i="3" s="1"/>
  <c r="O33" i="3"/>
  <c r="T32" i="3"/>
  <c r="S32" i="3"/>
  <c r="S38" i="3" s="1"/>
  <c r="R32" i="3"/>
  <c r="R38" i="3" s="1"/>
  <c r="Q32" i="3"/>
  <c r="Q38" i="3" s="1"/>
  <c r="P32" i="3"/>
  <c r="O32" i="3"/>
  <c r="O38" i="3" s="1"/>
  <c r="T31" i="3"/>
  <c r="T34" i="3" s="1"/>
  <c r="S31" i="3"/>
  <c r="S37" i="3" s="1"/>
  <c r="R31" i="3"/>
  <c r="R34" i="3" s="1"/>
  <c r="Q31" i="3"/>
  <c r="Q34" i="3" s="1"/>
  <c r="P31" i="3"/>
  <c r="P37" i="3" s="1"/>
  <c r="O31" i="3"/>
  <c r="O37" i="3" s="1"/>
  <c r="O20" i="3"/>
  <c r="T15" i="3"/>
  <c r="S15" i="3"/>
  <c r="R15" i="3"/>
  <c r="Q15" i="3"/>
  <c r="P15" i="3"/>
  <c r="O15" i="3"/>
  <c r="O21" i="3" s="1"/>
  <c r="T14" i="3"/>
  <c r="T16" i="3" s="1"/>
  <c r="S14" i="3"/>
  <c r="R14" i="3"/>
  <c r="Q14" i="3"/>
  <c r="Q16" i="3" s="1"/>
  <c r="P14" i="3"/>
  <c r="O14" i="3"/>
  <c r="T13" i="3"/>
  <c r="S13" i="3"/>
  <c r="S16" i="3" s="1"/>
  <c r="R13" i="3"/>
  <c r="R16" i="3" s="1"/>
  <c r="Q13" i="3"/>
  <c r="P13" i="3"/>
  <c r="O13" i="3"/>
  <c r="O16" i="3" s="1"/>
  <c r="S21" i="2"/>
  <c r="R21" i="2"/>
  <c r="Q21" i="2"/>
  <c r="P21" i="2"/>
  <c r="O21" i="2"/>
  <c r="S20" i="2"/>
  <c r="R20" i="2"/>
  <c r="Q20" i="2"/>
  <c r="P20" i="2"/>
  <c r="O20" i="2"/>
  <c r="S19" i="2"/>
  <c r="R19" i="2"/>
  <c r="Q19" i="2"/>
  <c r="P19" i="2"/>
  <c r="O19" i="2"/>
  <c r="S39" i="2"/>
  <c r="R39" i="2"/>
  <c r="Q39" i="2"/>
  <c r="P39" i="2"/>
  <c r="O39" i="2"/>
  <c r="S38" i="2"/>
  <c r="R38" i="2"/>
  <c r="Q38" i="2"/>
  <c r="P38" i="2"/>
  <c r="O38" i="2"/>
  <c r="S37" i="2"/>
  <c r="R37" i="2"/>
  <c r="Q37" i="2"/>
  <c r="P37" i="2"/>
  <c r="O37" i="2"/>
  <c r="O56" i="2"/>
  <c r="P56" i="2"/>
  <c r="Q56" i="2"/>
  <c r="R56" i="2"/>
  <c r="S56" i="2"/>
  <c r="O57" i="2"/>
  <c r="P57" i="2"/>
  <c r="Q57" i="2"/>
  <c r="R57" i="2"/>
  <c r="S57" i="2"/>
  <c r="P55" i="2"/>
  <c r="Q55" i="2"/>
  <c r="R55" i="2"/>
  <c r="S55" i="2"/>
  <c r="O55" i="2"/>
  <c r="P49" i="2"/>
  <c r="Q49" i="2"/>
  <c r="R49" i="2"/>
  <c r="R52" i="2" s="1"/>
  <c r="S49" i="2"/>
  <c r="S52" i="2" s="1"/>
  <c r="T49" i="2"/>
  <c r="P50" i="2"/>
  <c r="Q50" i="2"/>
  <c r="R50" i="2"/>
  <c r="S50" i="2"/>
  <c r="T50" i="2"/>
  <c r="P51" i="2"/>
  <c r="Q51" i="2"/>
  <c r="Q52" i="2" s="1"/>
  <c r="R51" i="2"/>
  <c r="S51" i="2"/>
  <c r="T51" i="2"/>
  <c r="O50" i="2"/>
  <c r="O51" i="2"/>
  <c r="O49" i="2"/>
  <c r="T52" i="2"/>
  <c r="P52" i="2"/>
  <c r="O52" i="2"/>
  <c r="O48" i="4"/>
  <c r="P48" i="4"/>
  <c r="Q48" i="4"/>
  <c r="R48" i="4"/>
  <c r="S48" i="4"/>
  <c r="T48" i="4"/>
  <c r="O49" i="4"/>
  <c r="P49" i="4"/>
  <c r="Q49" i="4"/>
  <c r="R49" i="4"/>
  <c r="S49" i="4"/>
  <c r="T49" i="4"/>
  <c r="P47" i="4"/>
  <c r="Q47" i="4"/>
  <c r="R47" i="4"/>
  <c r="S47" i="4"/>
  <c r="T47" i="4"/>
  <c r="O47" i="4"/>
  <c r="P5" i="4"/>
  <c r="Q5" i="4"/>
  <c r="R5" i="4"/>
  <c r="S5" i="4"/>
  <c r="T5" i="4"/>
  <c r="P6" i="4"/>
  <c r="Q6" i="4"/>
  <c r="R6" i="4"/>
  <c r="S6" i="4"/>
  <c r="T6" i="4"/>
  <c r="P7" i="4"/>
  <c r="Q7" i="4"/>
  <c r="R7" i="4"/>
  <c r="S7" i="4"/>
  <c r="T7" i="4"/>
  <c r="O6" i="4"/>
  <c r="U6" i="4" s="1"/>
  <c r="O7" i="4"/>
  <c r="O5" i="4"/>
  <c r="O8" i="4"/>
  <c r="P8" i="4"/>
  <c r="Q8" i="4"/>
  <c r="R8" i="4"/>
  <c r="S8" i="4"/>
  <c r="T8" i="4"/>
  <c r="O30" i="4"/>
  <c r="P30" i="4"/>
  <c r="Q30" i="4"/>
  <c r="R30" i="4"/>
  <c r="U30" i="4" s="1"/>
  <c r="S30" i="4"/>
  <c r="T30" i="4"/>
  <c r="O31" i="4"/>
  <c r="P31" i="4"/>
  <c r="Q31" i="4"/>
  <c r="R31" i="4"/>
  <c r="S31" i="4"/>
  <c r="T31" i="4"/>
  <c r="T32" i="4" s="1"/>
  <c r="P29" i="4"/>
  <c r="Q29" i="4"/>
  <c r="R29" i="4"/>
  <c r="S29" i="4"/>
  <c r="S32" i="4" s="1"/>
  <c r="T29" i="4"/>
  <c r="O29" i="4"/>
  <c r="Q32" i="4"/>
  <c r="P32" i="4"/>
  <c r="U29" i="4"/>
  <c r="T90" i="4"/>
  <c r="S90" i="4"/>
  <c r="R90" i="4"/>
  <c r="Q90" i="4"/>
  <c r="P90" i="4"/>
  <c r="O90" i="4"/>
  <c r="U89" i="4"/>
  <c r="U88" i="4"/>
  <c r="U87" i="4"/>
  <c r="T58" i="4"/>
  <c r="S58" i="4"/>
  <c r="R58" i="4"/>
  <c r="Q58" i="4"/>
  <c r="P58" i="4"/>
  <c r="O58" i="4"/>
  <c r="U57" i="4"/>
  <c r="U56" i="4"/>
  <c r="U55" i="4"/>
  <c r="T24" i="4"/>
  <c r="S24" i="4"/>
  <c r="R24" i="4"/>
  <c r="Q24" i="4"/>
  <c r="P24" i="4"/>
  <c r="O24" i="4"/>
  <c r="U23" i="4"/>
  <c r="U22" i="4"/>
  <c r="U21" i="4"/>
  <c r="J74" i="4"/>
  <c r="I74" i="4"/>
  <c r="H74" i="4"/>
  <c r="G74" i="4"/>
  <c r="F74" i="4"/>
  <c r="E74" i="4"/>
  <c r="K73" i="4"/>
  <c r="K72" i="4"/>
  <c r="K71" i="4"/>
  <c r="J42" i="4"/>
  <c r="I42" i="4"/>
  <c r="H42" i="4"/>
  <c r="G42" i="4"/>
  <c r="F42" i="4"/>
  <c r="E42" i="4"/>
  <c r="K41" i="4"/>
  <c r="K40" i="4"/>
  <c r="K39" i="4"/>
  <c r="J8" i="4"/>
  <c r="I8" i="4"/>
  <c r="H8" i="4"/>
  <c r="G8" i="4"/>
  <c r="F8" i="4"/>
  <c r="E8" i="4"/>
  <c r="K7" i="4"/>
  <c r="K6" i="4"/>
  <c r="K5" i="4"/>
  <c r="J44" i="3"/>
  <c r="I44" i="3"/>
  <c r="H44" i="3"/>
  <c r="G44" i="3"/>
  <c r="F44" i="3"/>
  <c r="E44" i="3"/>
  <c r="K43" i="3"/>
  <c r="K42" i="3"/>
  <c r="K41" i="3"/>
  <c r="J26" i="3"/>
  <c r="I26" i="3"/>
  <c r="H26" i="3"/>
  <c r="G26" i="3"/>
  <c r="F26" i="3"/>
  <c r="E26" i="3"/>
  <c r="K25" i="3"/>
  <c r="K24" i="3"/>
  <c r="K23" i="3"/>
  <c r="J8" i="3"/>
  <c r="I8" i="3"/>
  <c r="H8" i="3"/>
  <c r="G8" i="3"/>
  <c r="F8" i="3"/>
  <c r="E8" i="3"/>
  <c r="K7" i="3"/>
  <c r="K6" i="3"/>
  <c r="K5" i="3"/>
  <c r="J44" i="2"/>
  <c r="I44" i="2"/>
  <c r="H44" i="2"/>
  <c r="G44" i="2"/>
  <c r="F44" i="2"/>
  <c r="E44" i="2"/>
  <c r="K43" i="2"/>
  <c r="K42" i="2"/>
  <c r="K41" i="2"/>
  <c r="J26" i="2"/>
  <c r="I26" i="2"/>
  <c r="H26" i="2"/>
  <c r="G26" i="2"/>
  <c r="F26" i="2"/>
  <c r="E26" i="2"/>
  <c r="K25" i="2"/>
  <c r="K24" i="2"/>
  <c r="K23" i="2"/>
  <c r="K6" i="2"/>
  <c r="K7" i="2"/>
  <c r="K5" i="2"/>
  <c r="F8" i="2"/>
  <c r="G8" i="2"/>
  <c r="H8" i="2"/>
  <c r="I8" i="2"/>
  <c r="J8" i="2"/>
  <c r="E8" i="2"/>
  <c r="AB86" i="4" l="1"/>
  <c r="AC82" i="4"/>
  <c r="Z82" i="4"/>
  <c r="AD82" i="4"/>
  <c r="AB85" i="4"/>
  <c r="Y86" i="4"/>
  <c r="AA82" i="4"/>
  <c r="AB54" i="4"/>
  <c r="AA50" i="4"/>
  <c r="Z50" i="4"/>
  <c r="AD50" i="4"/>
  <c r="AB53" i="4"/>
  <c r="Y50" i="4"/>
  <c r="AA53" i="4"/>
  <c r="AC50" i="4"/>
  <c r="Y16" i="4"/>
  <c r="AA19" i="4"/>
  <c r="Z16" i="4"/>
  <c r="AD16" i="4"/>
  <c r="AB19" i="4"/>
  <c r="AC16" i="4"/>
  <c r="O34" i="3"/>
  <c r="P34" i="3"/>
  <c r="R37" i="3"/>
  <c r="Q52" i="3"/>
  <c r="O55" i="3"/>
  <c r="S55" i="3"/>
  <c r="S34" i="3"/>
  <c r="Q37" i="3"/>
  <c r="R52" i="3"/>
  <c r="P52" i="3"/>
  <c r="P16" i="3"/>
  <c r="O19" i="3"/>
  <c r="U90" i="4"/>
  <c r="R32" i="4"/>
  <c r="U31" i="4"/>
  <c r="U32" i="4"/>
  <c r="O32" i="4"/>
  <c r="U7" i="4"/>
  <c r="U58" i="4"/>
  <c r="U24" i="4"/>
  <c r="K74" i="4"/>
  <c r="I80" i="4" s="1"/>
  <c r="K42" i="4"/>
  <c r="J81" i="4" s="1"/>
  <c r="K8" i="4"/>
  <c r="I14" i="4" s="1"/>
  <c r="K26" i="3"/>
  <c r="G32" i="3" s="1"/>
  <c r="K8" i="3"/>
  <c r="J15" i="3" s="1"/>
  <c r="E47" i="4"/>
  <c r="E79" i="4"/>
  <c r="K44" i="3"/>
  <c r="E50" i="3" s="1"/>
  <c r="J51" i="3"/>
  <c r="H33" i="3"/>
  <c r="J31" i="3"/>
  <c r="F31" i="3"/>
  <c r="I33" i="3"/>
  <c r="J32" i="3"/>
  <c r="F32" i="3"/>
  <c r="I31" i="3"/>
  <c r="J50" i="3"/>
  <c r="E33" i="3"/>
  <c r="G31" i="3"/>
  <c r="J33" i="3"/>
  <c r="F33" i="3"/>
  <c r="I32" i="3"/>
  <c r="H31" i="3"/>
  <c r="H32" i="3"/>
  <c r="I15" i="3"/>
  <c r="J13" i="3"/>
  <c r="I50" i="3"/>
  <c r="H49" i="3"/>
  <c r="I49" i="3"/>
  <c r="H50" i="3"/>
  <c r="G49" i="3"/>
  <c r="E49" i="3"/>
  <c r="G50" i="3"/>
  <c r="F49" i="3"/>
  <c r="G51" i="3"/>
  <c r="K44" i="2"/>
  <c r="E50" i="2" s="1"/>
  <c r="K26" i="2"/>
  <c r="K8" i="2"/>
  <c r="E16" i="1"/>
  <c r="D16" i="1"/>
  <c r="J49" i="2" l="1"/>
  <c r="J51" i="2"/>
  <c r="J50" i="2"/>
  <c r="F50" i="2"/>
  <c r="Q96" i="4"/>
  <c r="O97" i="4"/>
  <c r="S97" i="4"/>
  <c r="Q98" i="4"/>
  <c r="P95" i="4"/>
  <c r="T95" i="4"/>
  <c r="T96" i="4"/>
  <c r="R96" i="4"/>
  <c r="P97" i="4"/>
  <c r="T97" i="4"/>
  <c r="R98" i="4"/>
  <c r="Q95" i="4"/>
  <c r="O95" i="4"/>
  <c r="P96" i="4"/>
  <c r="R97" i="4"/>
  <c r="T98" i="4"/>
  <c r="O96" i="4"/>
  <c r="S96" i="4"/>
  <c r="Q97" i="4"/>
  <c r="S98" i="4"/>
  <c r="R95" i="4"/>
  <c r="P98" i="4"/>
  <c r="S95" i="4"/>
  <c r="O98" i="4"/>
  <c r="O64" i="4"/>
  <c r="S64" i="4"/>
  <c r="Q65" i="4"/>
  <c r="P63" i="4"/>
  <c r="T63" i="4"/>
  <c r="O65" i="4"/>
  <c r="R63" i="4"/>
  <c r="P64" i="4"/>
  <c r="T64" i="4"/>
  <c r="R65" i="4"/>
  <c r="Q63" i="4"/>
  <c r="O63" i="4"/>
  <c r="Q64" i="4"/>
  <c r="S65" i="4"/>
  <c r="R64" i="4"/>
  <c r="P65" i="4"/>
  <c r="T65" i="4"/>
  <c r="S63" i="4"/>
  <c r="S66" i="4" s="1"/>
  <c r="F47" i="4"/>
  <c r="G80" i="4"/>
  <c r="E81" i="4"/>
  <c r="E80" i="4"/>
  <c r="E82" i="4" s="1"/>
  <c r="F80" i="4"/>
  <c r="I81" i="4"/>
  <c r="F81" i="4"/>
  <c r="G81" i="4"/>
  <c r="K81" i="4" s="1"/>
  <c r="G79" i="4"/>
  <c r="G82" i="4" s="1"/>
  <c r="I79" i="4"/>
  <c r="H81" i="4"/>
  <c r="F79" i="4"/>
  <c r="H80" i="4"/>
  <c r="H82" i="4" s="1"/>
  <c r="H79" i="4"/>
  <c r="E49" i="4"/>
  <c r="J80" i="4"/>
  <c r="I47" i="4"/>
  <c r="J47" i="4"/>
  <c r="I48" i="4"/>
  <c r="G49" i="4"/>
  <c r="F49" i="4"/>
  <c r="G47" i="4"/>
  <c r="H47" i="4"/>
  <c r="J49" i="4"/>
  <c r="F48" i="4"/>
  <c r="H48" i="4"/>
  <c r="E48" i="4"/>
  <c r="E50" i="4" s="1"/>
  <c r="J79" i="4"/>
  <c r="J48" i="4"/>
  <c r="I49" i="4"/>
  <c r="I15" i="4"/>
  <c r="G13" i="4"/>
  <c r="G14" i="4"/>
  <c r="E14" i="4"/>
  <c r="H14" i="4"/>
  <c r="F15" i="4"/>
  <c r="J13" i="4"/>
  <c r="G15" i="4"/>
  <c r="F14" i="4"/>
  <c r="H15" i="4"/>
  <c r="E13" i="4"/>
  <c r="E15" i="4"/>
  <c r="J15" i="4"/>
  <c r="F13" i="4"/>
  <c r="F16" i="4" s="1"/>
  <c r="I13" i="4"/>
  <c r="J14" i="4"/>
  <c r="H13" i="4"/>
  <c r="I82" i="4"/>
  <c r="F82" i="4"/>
  <c r="G48" i="4"/>
  <c r="H49" i="4"/>
  <c r="F50" i="3"/>
  <c r="H51" i="3"/>
  <c r="H52" i="3" s="1"/>
  <c r="I51" i="3"/>
  <c r="I52" i="3" s="1"/>
  <c r="F51" i="3"/>
  <c r="G52" i="3"/>
  <c r="E51" i="3"/>
  <c r="E32" i="3"/>
  <c r="J49" i="3"/>
  <c r="J52" i="3" s="1"/>
  <c r="E31" i="3"/>
  <c r="K31" i="3" s="1"/>
  <c r="G33" i="3"/>
  <c r="G34" i="3" s="1"/>
  <c r="H34" i="3"/>
  <c r="G14" i="3"/>
  <c r="F14" i="3"/>
  <c r="J14" i="3"/>
  <c r="E14" i="3"/>
  <c r="G13" i="3"/>
  <c r="I14" i="3"/>
  <c r="E13" i="3"/>
  <c r="H15" i="3"/>
  <c r="H14" i="3"/>
  <c r="G15" i="3"/>
  <c r="F15" i="3"/>
  <c r="F13" i="3"/>
  <c r="F16" i="3" s="1"/>
  <c r="I13" i="3"/>
  <c r="E15" i="3"/>
  <c r="H13" i="3"/>
  <c r="G16" i="3"/>
  <c r="J16" i="3"/>
  <c r="K32" i="3"/>
  <c r="I34" i="3"/>
  <c r="J34" i="3"/>
  <c r="K50" i="3"/>
  <c r="K49" i="3"/>
  <c r="F34" i="3"/>
  <c r="F51" i="2"/>
  <c r="H49" i="2"/>
  <c r="I49" i="2"/>
  <c r="E51" i="2"/>
  <c r="F49" i="2"/>
  <c r="F52" i="2" s="1"/>
  <c r="I50" i="2"/>
  <c r="H50" i="2"/>
  <c r="I51" i="2"/>
  <c r="E49" i="2"/>
  <c r="H51" i="2"/>
  <c r="G49" i="2"/>
  <c r="G50" i="2"/>
  <c r="G51" i="2"/>
  <c r="E32" i="2"/>
  <c r="I32" i="2"/>
  <c r="G33" i="2"/>
  <c r="F31" i="2"/>
  <c r="J31" i="2"/>
  <c r="F32" i="2"/>
  <c r="J32" i="2"/>
  <c r="H33" i="2"/>
  <c r="G31" i="2"/>
  <c r="E31" i="2"/>
  <c r="H31" i="2"/>
  <c r="H32" i="2"/>
  <c r="F33" i="2"/>
  <c r="J33" i="2"/>
  <c r="I31" i="2"/>
  <c r="G32" i="2"/>
  <c r="E33" i="2"/>
  <c r="I33" i="2"/>
  <c r="E14" i="2"/>
  <c r="I14" i="2"/>
  <c r="G15" i="2"/>
  <c r="F13" i="2"/>
  <c r="J13" i="2"/>
  <c r="F15" i="2"/>
  <c r="F14" i="2"/>
  <c r="J14" i="2"/>
  <c r="H15" i="2"/>
  <c r="G13" i="2"/>
  <c r="E13" i="2"/>
  <c r="H14" i="2"/>
  <c r="J15" i="2"/>
  <c r="G14" i="2"/>
  <c r="E15" i="2"/>
  <c r="I15" i="2"/>
  <c r="H13" i="2"/>
  <c r="I13" i="2"/>
  <c r="I34" i="2" l="1"/>
  <c r="S33" i="2" s="1"/>
  <c r="S31" i="2"/>
  <c r="R31" i="2"/>
  <c r="R33" i="2"/>
  <c r="O31" i="2"/>
  <c r="P32" i="2"/>
  <c r="O33" i="2"/>
  <c r="P33" i="2"/>
  <c r="O32" i="2"/>
  <c r="S14" i="2"/>
  <c r="K14" i="2"/>
  <c r="O15" i="2"/>
  <c r="J52" i="2"/>
  <c r="U96" i="4"/>
  <c r="O72" i="4"/>
  <c r="O71" i="4"/>
  <c r="O74" i="4"/>
  <c r="O73" i="4"/>
  <c r="S72" i="4"/>
  <c r="S74" i="4"/>
  <c r="S73" i="4"/>
  <c r="S71" i="4"/>
  <c r="T71" i="4"/>
  <c r="T74" i="4"/>
  <c r="T72" i="4"/>
  <c r="T73" i="4"/>
  <c r="Q73" i="4"/>
  <c r="Q71" i="4"/>
  <c r="Q72" i="4"/>
  <c r="Q74" i="4"/>
  <c r="R73" i="4"/>
  <c r="R71" i="4"/>
  <c r="R74" i="4"/>
  <c r="R72" i="4"/>
  <c r="P71" i="4"/>
  <c r="P74" i="4"/>
  <c r="P72" i="4"/>
  <c r="P73" i="4"/>
  <c r="U95" i="4"/>
  <c r="U97" i="4"/>
  <c r="U65" i="4"/>
  <c r="T66" i="4"/>
  <c r="T42" i="4" s="1"/>
  <c r="U64" i="4"/>
  <c r="P66" i="4"/>
  <c r="P39" i="4" s="1"/>
  <c r="Q66" i="4"/>
  <c r="Q40" i="4" s="1"/>
  <c r="R66" i="4"/>
  <c r="R39" i="4" s="1"/>
  <c r="U63" i="4"/>
  <c r="O66" i="4"/>
  <c r="S39" i="4"/>
  <c r="S41" i="4"/>
  <c r="S40" i="4"/>
  <c r="S42" i="4"/>
  <c r="Q39" i="4"/>
  <c r="J50" i="4"/>
  <c r="K80" i="4"/>
  <c r="F50" i="4"/>
  <c r="K79" i="4"/>
  <c r="K82" i="4" s="1"/>
  <c r="K47" i="4"/>
  <c r="G50" i="4"/>
  <c r="I50" i="4"/>
  <c r="J82" i="4"/>
  <c r="K48" i="4"/>
  <c r="K49" i="4"/>
  <c r="H50" i="4"/>
  <c r="G16" i="4"/>
  <c r="I16" i="4"/>
  <c r="H16" i="4"/>
  <c r="J16" i="4"/>
  <c r="K15" i="4"/>
  <c r="K13" i="4"/>
  <c r="E16" i="4"/>
  <c r="K14" i="4"/>
  <c r="F52" i="3"/>
  <c r="K51" i="3"/>
  <c r="K52" i="3" s="1"/>
  <c r="E52" i="3"/>
  <c r="E34" i="3"/>
  <c r="K33" i="3"/>
  <c r="K34" i="3" s="1"/>
  <c r="I16" i="3"/>
  <c r="H16" i="3"/>
  <c r="K15" i="3"/>
  <c r="K14" i="3"/>
  <c r="K13" i="3"/>
  <c r="E16" i="3"/>
  <c r="K50" i="2"/>
  <c r="E52" i="2"/>
  <c r="K49" i="2"/>
  <c r="I52" i="2"/>
  <c r="K51" i="2"/>
  <c r="G52" i="2"/>
  <c r="H52" i="2"/>
  <c r="F34" i="2"/>
  <c r="P31" i="2" s="1"/>
  <c r="P34" i="2" s="1"/>
  <c r="K31" i="2"/>
  <c r="E34" i="2"/>
  <c r="H34" i="2"/>
  <c r="R32" i="2" s="1"/>
  <c r="K33" i="2"/>
  <c r="G34" i="2"/>
  <c r="Q31" i="2" s="1"/>
  <c r="J34" i="2"/>
  <c r="T32" i="2" s="1"/>
  <c r="K32" i="2"/>
  <c r="K15" i="2"/>
  <c r="F16" i="2"/>
  <c r="P13" i="2" s="1"/>
  <c r="K13" i="2"/>
  <c r="E16" i="2"/>
  <c r="O13" i="2" s="1"/>
  <c r="I16" i="2"/>
  <c r="S13" i="2" s="1"/>
  <c r="G16" i="2"/>
  <c r="Q14" i="2" s="1"/>
  <c r="H16" i="2"/>
  <c r="R15" i="2" s="1"/>
  <c r="J16" i="2"/>
  <c r="T14" i="2" s="1"/>
  <c r="O14" i="2" l="1"/>
  <c r="O34" i="2"/>
  <c r="Q32" i="2"/>
  <c r="S34" i="2"/>
  <c r="P15" i="2"/>
  <c r="T31" i="2"/>
  <c r="T33" i="2"/>
  <c r="Q33" i="2"/>
  <c r="Q34" i="2" s="1"/>
  <c r="R34" i="2"/>
  <c r="S32" i="2"/>
  <c r="O16" i="2"/>
  <c r="K16" i="2"/>
  <c r="R14" i="2"/>
  <c r="P14" i="2"/>
  <c r="P16" i="2" s="1"/>
  <c r="T13" i="2"/>
  <c r="S15" i="2"/>
  <c r="S16" i="2" s="1"/>
  <c r="Q13" i="2"/>
  <c r="R13" i="2"/>
  <c r="Q15" i="2"/>
  <c r="T15" i="2"/>
  <c r="U98" i="4"/>
  <c r="U73" i="4"/>
  <c r="U72" i="4"/>
  <c r="U71" i="4"/>
  <c r="R41" i="4"/>
  <c r="T40" i="4"/>
  <c r="Q42" i="4"/>
  <c r="T39" i="4"/>
  <c r="T50" i="4" s="1"/>
  <c r="R42" i="4"/>
  <c r="T41" i="4"/>
  <c r="R40" i="4"/>
  <c r="R50" i="4" s="1"/>
  <c r="Q41" i="4"/>
  <c r="Q50" i="4" s="1"/>
  <c r="S50" i="4"/>
  <c r="P41" i="4"/>
  <c r="P42" i="4"/>
  <c r="U66" i="4"/>
  <c r="P40" i="4"/>
  <c r="O41" i="4"/>
  <c r="O39" i="4"/>
  <c r="O42" i="4"/>
  <c r="O40" i="4"/>
  <c r="K50" i="4"/>
  <c r="K16" i="4"/>
  <c r="K16" i="3"/>
  <c r="K52" i="2"/>
  <c r="K34" i="2"/>
  <c r="U5" i="4"/>
  <c r="U8" i="4" s="1"/>
  <c r="T15" i="4" s="1"/>
  <c r="T34" i="2" l="1"/>
  <c r="R16" i="2"/>
  <c r="Q16" i="2"/>
  <c r="T16" i="2"/>
  <c r="U74" i="4"/>
  <c r="P50" i="4"/>
  <c r="U48" i="4"/>
  <c r="U40" i="4"/>
  <c r="U39" i="4"/>
  <c r="U49" i="4"/>
  <c r="U41" i="4"/>
  <c r="P13" i="4"/>
  <c r="R13" i="4"/>
  <c r="Q13" i="4"/>
  <c r="S15" i="4"/>
  <c r="R15" i="4"/>
  <c r="Q15" i="4"/>
  <c r="T14" i="4"/>
  <c r="O13" i="4"/>
  <c r="T13" i="4"/>
  <c r="O14" i="4"/>
  <c r="P14" i="4"/>
  <c r="R14" i="4"/>
  <c r="Q14" i="4"/>
  <c r="S13" i="4"/>
  <c r="O15" i="4"/>
  <c r="S14" i="4"/>
  <c r="P15" i="4"/>
  <c r="P81" i="4" l="1"/>
  <c r="P80" i="4"/>
  <c r="S81" i="4"/>
  <c r="T81" i="4"/>
  <c r="R79" i="4"/>
  <c r="O79" i="4"/>
  <c r="T79" i="4"/>
  <c r="S79" i="4"/>
  <c r="O80" i="4"/>
  <c r="R80" i="4"/>
  <c r="Q81" i="4"/>
  <c r="Q82" i="4"/>
  <c r="R82" i="4"/>
  <c r="O82" i="4"/>
  <c r="Q79" i="4"/>
  <c r="P79" i="4"/>
  <c r="S80" i="4"/>
  <c r="T82" i="4"/>
  <c r="O81" i="4"/>
  <c r="P82" i="4"/>
  <c r="Q80" i="4"/>
  <c r="R81" i="4"/>
  <c r="T80" i="4"/>
  <c r="S82" i="4"/>
  <c r="U42" i="4"/>
  <c r="U47" i="4"/>
  <c r="U50" i="4" s="1"/>
  <c r="O50" i="4"/>
  <c r="Q16" i="4"/>
  <c r="S16" i="4"/>
  <c r="R16" i="4"/>
  <c r="U13" i="4"/>
  <c r="U16" i="4" s="1"/>
  <c r="O16" i="4"/>
  <c r="U15" i="4"/>
  <c r="U14" i="4"/>
  <c r="T16" i="4"/>
  <c r="P16" i="4"/>
  <c r="U81" i="4" l="1"/>
  <c r="U79" i="4"/>
  <c r="U80" i="4"/>
  <c r="U82" i="4" l="1"/>
</calcChain>
</file>

<file path=xl/sharedStrings.xml><?xml version="1.0" encoding="utf-8"?>
<sst xmlns="http://schemas.openxmlformats.org/spreadsheetml/2006/main" count="725" uniqueCount="80">
  <si>
    <t>El Bosque</t>
  </si>
  <si>
    <t>Recoleta</t>
  </si>
  <si>
    <t>San Bernardo</t>
  </si>
  <si>
    <t>Total de viajes originadas en la comuna</t>
  </si>
  <si>
    <t>Viajes originados en la comuna con destino en la misma comuna</t>
  </si>
  <si>
    <t>Viajes originados en la comuna con destino otra comuna</t>
  </si>
  <si>
    <t>Total de viajes con destino en la comuna</t>
  </si>
  <si>
    <t>Total de viajes con destino en la comuna originados en otra comuna</t>
  </si>
  <si>
    <t>C</t>
  </si>
  <si>
    <t>Total de viajes en la Comuna</t>
  </si>
  <si>
    <t>F</t>
  </si>
  <si>
    <t>D</t>
  </si>
  <si>
    <t>B = C + D</t>
  </si>
  <si>
    <t>E = C + F</t>
  </si>
  <si>
    <t>838 (29%)</t>
  </si>
  <si>
    <t>833 (29%)</t>
  </si>
  <si>
    <t>A = C + D + F</t>
  </si>
  <si>
    <t>2.054 (71%)</t>
  </si>
  <si>
    <t>1.216 (42%)</t>
  </si>
  <si>
    <t>2.049 (71%)</t>
  </si>
  <si>
    <t>2.242 (66%)</t>
  </si>
  <si>
    <t>1.067 (31%)</t>
  </si>
  <si>
    <t>1.175 (34%)</t>
  </si>
  <si>
    <t>2.245 (66%)</t>
  </si>
  <si>
    <t>1.178 (34%)</t>
  </si>
  <si>
    <t>4.924 (82%)</t>
  </si>
  <si>
    <t>3.833 (64%)</t>
  </si>
  <si>
    <t>1.091 (18%)</t>
  </si>
  <si>
    <t>4.935 (82%)</t>
  </si>
  <si>
    <t>1.102 (18%)</t>
  </si>
  <si>
    <t>Categoría</t>
  </si>
  <si>
    <t>Método Cálculo</t>
  </si>
  <si>
    <t>Nivel de Ingreso</t>
  </si>
  <si>
    <t>Alto</t>
  </si>
  <si>
    <t>Medio</t>
  </si>
  <si>
    <t>Bajo</t>
  </si>
  <si>
    <t>Largo del Viaje</t>
  </si>
  <si>
    <t>Corto</t>
  </si>
  <si>
    <t>Largo</t>
  </si>
  <si>
    <t>Público</t>
  </si>
  <si>
    <t>Privado</t>
  </si>
  <si>
    <t>No Motorizado</t>
  </si>
  <si>
    <t>Modo</t>
  </si>
  <si>
    <t>Suma</t>
  </si>
  <si>
    <t>Comuna: Recoleta. Muestreo: Aleatorio. Frecuencias muestrales absolutas</t>
  </si>
  <si>
    <t>Comuna: Recoleta. Muestreo: Aleatorio. Frecuencias muestrales relativas</t>
  </si>
  <si>
    <t>Comuna: El Bosque. Muestreo: Aleatorio. Frecuencias muestrales absolutas</t>
  </si>
  <si>
    <t>Comuna: El Bosque. Muestreo: Aleatorio. Frecuencias muestrales relativas</t>
  </si>
  <si>
    <t>Comuna: San Bernardo. Muestreo: Aleatorio. Frecuencias muestrales absolutas</t>
  </si>
  <si>
    <t>Comuna: San Bernardo. Muestreo: Aleatorio. Frecuencias muestrales relativas</t>
  </si>
  <si>
    <t>Comuna: Recoleta. Muestreo: por elección de modo. Frecuencias muestrales absolutas</t>
  </si>
  <si>
    <t>Comuna: Recoleta. Muestreo: por elección de modo. Frecuencias muestrales relativas</t>
  </si>
  <si>
    <t>Comuna: El Bosque. Muestreo: por elección de modo. Frecuencias muestrales absolutas</t>
  </si>
  <si>
    <t>Comuna: El Bosque. Muestreo: por elección de modo. Frecuencias muestrales relativas</t>
  </si>
  <si>
    <t>Comuna: San Bernardo. Muestreo: por elección de modo. Frecuencias muestrales absolutas</t>
  </si>
  <si>
    <t>Comuna: San Bernardo. Muestreo: por elección de modo. Frecuencias muestrales relativas</t>
  </si>
  <si>
    <t>Comuna: Recoleta. Muestreo: Estratificado. Frecuencias muestrales absolutas</t>
  </si>
  <si>
    <t>Comuna: Recoleta. Muestreo: Estratificado. Frecuencias muestrales relativas</t>
  </si>
  <si>
    <t>Comuna: El Bosque. Muestreo: Estratificado. Frecuencias muestrales absolutas</t>
  </si>
  <si>
    <t>Comuna: El Bosque. Muestreo: Estratificado. Frecuencias muestrales relativas</t>
  </si>
  <si>
    <t>Comuna: San Bernardo. Muestreo: Estratificado. Frecuencias muestrales absolutas</t>
  </si>
  <si>
    <t>Comuna: San Bernardo. Muestreo: Estratificado. Frecuencias muestrales relativas</t>
  </si>
  <si>
    <t>Comuna: Recoleta. Poblacional. Frecuencias muestrales absolutas</t>
  </si>
  <si>
    <t>Comuna: San Bernardo. Poblacional. Frecuencias muestrales absolutas</t>
  </si>
  <si>
    <t>Comuna: El Bosque. Poblacional. Frecuencias muestrales absolutas</t>
  </si>
  <si>
    <t>Comuna: Recoleta. Muestreo: por elección de modo (corregido). Frecuencias muestrales absolutas</t>
  </si>
  <si>
    <t>Comuna: Recoleta. Muestreo: por elección de modo (corregido). Frecuencias muestrales relativas</t>
  </si>
  <si>
    <t>Comuna: Recoleta.Poblacional. Frecuencias muestrales relativas</t>
  </si>
  <si>
    <t>Comuna: El Bosque.Poblacional. Frecuencias muestrales relativas</t>
  </si>
  <si>
    <t>Comuna: El Bosque. Muestreo: por elección de modo (corregido). Frecuencias muestrales absolutas</t>
  </si>
  <si>
    <t>Comuna: El Bosque. Muestreo: por elección de modo (corregido). Frecuencias muestrales relativas</t>
  </si>
  <si>
    <t>Comuna: El San Bernardo.Poblacional. Frecuencias muestrales relativas</t>
  </si>
  <si>
    <t>Comuna: Recoleta. Muestreo: Aleatorio. Probabilidades Condicionales</t>
  </si>
  <si>
    <t>Comuna: El Bosque. Muestreo: Aleatorio. Probabilidades Condicionales</t>
  </si>
  <si>
    <t>Comuna: Recoleta. Muestreo:por elección de modo. Probabilidades Condicionales</t>
  </si>
  <si>
    <t>Comuna: El Bosque. Muestreo: por elección de modo. Probabilidades Condicionales</t>
  </si>
  <si>
    <t>Comuna: San Bernardo. Muestreo: por elección de modo. Probabilidades Condicionales</t>
  </si>
  <si>
    <t>Comuna: San Bernardo. Muestreo: Estratisficado. Probabilidades Condicionales</t>
  </si>
  <si>
    <t>Comuna: El Bosque. Muestreo: Estratisficado. Probabilidades Condicionales</t>
  </si>
  <si>
    <t>Comuna: Recoleta. Muestreo: Estratisficado. Probabilidades Condicionales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</si>
</sst>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64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3" fontId="2" fillId="2" borderId="1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0" borderId="0" xfId="2" applyNumberFormat="1" applyFont="1"/>
    <xf numFmtId="164" fontId="2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3" fontId="2" fillId="4" borderId="1" xfId="1" applyNumberFormat="1" applyFont="1" applyFill="1" applyBorder="1" applyAlignment="1">
      <alignment horizontal="center" vertical="center"/>
    </xf>
    <xf numFmtId="9" fontId="2" fillId="0" borderId="0" xfId="2" applyNumberFormat="1" applyFont="1"/>
    <xf numFmtId="3" fontId="2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9" fontId="2" fillId="0" borderId="1" xfId="2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2" fillId="0" borderId="1" xfId="2" applyNumberFormat="1" applyFont="1" applyBorder="1"/>
    <xf numFmtId="164" fontId="2" fillId="3" borderId="1" xfId="2" applyNumberFormat="1" applyFont="1" applyFill="1" applyBorder="1"/>
    <xf numFmtId="164" fontId="2" fillId="0" borderId="1" xfId="2" applyNumberFormat="1" applyFont="1" applyFill="1" applyBorder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6"/>
  <sheetViews>
    <sheetView workbookViewId="0">
      <selection activeCell="B19" sqref="B19"/>
    </sheetView>
  </sheetViews>
  <sheetFormatPr baseColWidth="10" defaultRowHeight="12.75" x14ac:dyDescent="0.2"/>
  <cols>
    <col min="1" max="1" width="11.42578125" style="1"/>
    <col min="2" max="2" width="13.28515625" style="1" customWidth="1"/>
    <col min="3" max="3" width="31.85546875" style="1" bestFit="1" customWidth="1"/>
    <col min="4" max="6" width="12.5703125" style="1" customWidth="1"/>
    <col min="7" max="16384" width="11.42578125" style="1"/>
  </cols>
  <sheetData>
    <row r="4" spans="2:10" x14ac:dyDescent="0.2">
      <c r="B4" s="3" t="s">
        <v>31</v>
      </c>
      <c r="C4" s="3" t="s">
        <v>30</v>
      </c>
      <c r="D4" s="4" t="s">
        <v>0</v>
      </c>
      <c r="E4" s="4" t="s">
        <v>1</v>
      </c>
      <c r="F4" s="4" t="s">
        <v>2</v>
      </c>
    </row>
    <row r="5" spans="2:10" ht="25.5" customHeight="1" x14ac:dyDescent="0.2">
      <c r="B5" s="9" t="s">
        <v>16</v>
      </c>
      <c r="C5" s="15" t="s">
        <v>9</v>
      </c>
      <c r="D5" s="16">
        <v>2887</v>
      </c>
      <c r="E5" s="16">
        <v>3420</v>
      </c>
      <c r="F5" s="16">
        <v>6026</v>
      </c>
    </row>
    <row r="6" spans="2:10" ht="25.5" customHeight="1" x14ac:dyDescent="0.2">
      <c r="B6" s="13" t="s">
        <v>12</v>
      </c>
      <c r="C6" s="14" t="s">
        <v>3</v>
      </c>
      <c r="D6" s="8" t="s">
        <v>17</v>
      </c>
      <c r="E6" s="8" t="s">
        <v>20</v>
      </c>
      <c r="F6" s="8" t="s">
        <v>25</v>
      </c>
      <c r="H6" s="17">
        <v>0.71146518877727749</v>
      </c>
      <c r="I6" s="17">
        <v>0.65555555555555556</v>
      </c>
      <c r="J6" s="17">
        <v>0.81712578825091275</v>
      </c>
    </row>
    <row r="7" spans="2:10" ht="25.5" customHeight="1" x14ac:dyDescent="0.2">
      <c r="B7" s="10" t="s">
        <v>8</v>
      </c>
      <c r="C7" s="6" t="s">
        <v>4</v>
      </c>
      <c r="D7" s="5" t="s">
        <v>18</v>
      </c>
      <c r="E7" s="5" t="s">
        <v>21</v>
      </c>
      <c r="F7" s="5" t="s">
        <v>26</v>
      </c>
      <c r="H7" s="17">
        <v>0.42119847592656739</v>
      </c>
      <c r="I7" s="17">
        <v>0.31198830409356726</v>
      </c>
      <c r="J7" s="17">
        <v>0.63607699966810483</v>
      </c>
    </row>
    <row r="8" spans="2:10" ht="25.5" customHeight="1" x14ac:dyDescent="0.2">
      <c r="B8" s="10" t="s">
        <v>11</v>
      </c>
      <c r="C8" s="6" t="s">
        <v>5</v>
      </c>
      <c r="D8" s="5" t="s">
        <v>14</v>
      </c>
      <c r="E8" s="5" t="s">
        <v>22</v>
      </c>
      <c r="F8" s="5" t="s">
        <v>27</v>
      </c>
      <c r="H8" s="17">
        <v>0.2902667128507101</v>
      </c>
      <c r="I8" s="17">
        <v>0.3435672514619883</v>
      </c>
      <c r="J8" s="17">
        <v>0.18104878858280785</v>
      </c>
    </row>
    <row r="9" spans="2:10" ht="25.5" customHeight="1" x14ac:dyDescent="0.2">
      <c r="B9" s="13" t="s">
        <v>13</v>
      </c>
      <c r="C9" s="14" t="s">
        <v>6</v>
      </c>
      <c r="D9" s="8" t="s">
        <v>19</v>
      </c>
      <c r="E9" s="8" t="s">
        <v>23</v>
      </c>
      <c r="F9" s="8" t="s">
        <v>28</v>
      </c>
      <c r="H9" s="17">
        <v>0.70973328714928996</v>
      </c>
      <c r="I9" s="17">
        <v>0.6564327485380117</v>
      </c>
      <c r="J9" s="17">
        <v>0.81895121141719218</v>
      </c>
    </row>
    <row r="10" spans="2:10" ht="25.5" x14ac:dyDescent="0.2">
      <c r="B10" s="10" t="s">
        <v>10</v>
      </c>
      <c r="C10" s="7" t="s">
        <v>7</v>
      </c>
      <c r="D10" s="5" t="s">
        <v>15</v>
      </c>
      <c r="E10" s="5" t="s">
        <v>24</v>
      </c>
      <c r="F10" s="5" t="s">
        <v>29</v>
      </c>
      <c r="H10" s="17">
        <v>0.28853481122272256</v>
      </c>
      <c r="I10" s="17">
        <v>0.34444444444444444</v>
      </c>
      <c r="J10" s="17">
        <v>0.1828742117490873</v>
      </c>
    </row>
    <row r="11" spans="2:10" x14ac:dyDescent="0.2">
      <c r="H11" s="12"/>
      <c r="I11" s="12"/>
      <c r="J11" s="12"/>
    </row>
    <row r="14" spans="2:10" x14ac:dyDescent="0.2">
      <c r="D14" s="18">
        <v>11958</v>
      </c>
    </row>
    <row r="15" spans="2:10" x14ac:dyDescent="0.2">
      <c r="D15" s="18">
        <v>11872</v>
      </c>
    </row>
    <row r="16" spans="2:10" x14ac:dyDescent="0.2">
      <c r="D16" s="18">
        <f>D14-D15</f>
        <v>86</v>
      </c>
      <c r="E16" s="11">
        <f>D16/D15</f>
        <v>7.2439353099730455E-3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57"/>
  <sheetViews>
    <sheetView topLeftCell="F33" workbookViewId="0">
      <selection activeCell="M46" sqref="M46:T52"/>
    </sheetView>
  </sheetViews>
  <sheetFormatPr baseColWidth="10" defaultRowHeight="12.75" x14ac:dyDescent="0.2"/>
  <cols>
    <col min="1" max="1" width="11.42578125" style="1"/>
    <col min="2" max="2" width="15.42578125" style="1" bestFit="1" customWidth="1"/>
    <col min="3" max="3" width="11.42578125" style="1"/>
    <col min="4" max="4" width="12.5703125" style="1" bestFit="1" customWidth="1"/>
    <col min="5" max="13" width="11.42578125" style="1"/>
    <col min="14" max="14" width="11.42578125" style="11"/>
    <col min="15" max="16384" width="11.42578125" style="1"/>
  </cols>
  <sheetData>
    <row r="2" spans="3:20" ht="15" customHeight="1" x14ac:dyDescent="0.2">
      <c r="C2" s="23" t="s">
        <v>44</v>
      </c>
      <c r="D2" s="23"/>
      <c r="E2" s="23"/>
      <c r="F2" s="23"/>
      <c r="G2" s="23"/>
      <c r="H2" s="23"/>
      <c r="I2" s="23"/>
      <c r="J2" s="23"/>
      <c r="K2" s="19" t="s">
        <v>43</v>
      </c>
    </row>
    <row r="3" spans="3:20" ht="15" customHeight="1" x14ac:dyDescent="0.2">
      <c r="C3" s="21" t="s">
        <v>32</v>
      </c>
      <c r="D3" s="21"/>
      <c r="E3" s="19" t="s">
        <v>33</v>
      </c>
      <c r="F3" s="19"/>
      <c r="G3" s="19" t="s">
        <v>34</v>
      </c>
      <c r="H3" s="19"/>
      <c r="I3" s="19" t="s">
        <v>35</v>
      </c>
      <c r="J3" s="19"/>
      <c r="K3" s="19"/>
    </row>
    <row r="4" spans="3:20" ht="15" customHeight="1" x14ac:dyDescent="0.2">
      <c r="C4" s="21" t="s">
        <v>36</v>
      </c>
      <c r="D4" s="21"/>
      <c r="E4" s="20" t="s">
        <v>37</v>
      </c>
      <c r="F4" s="20" t="s">
        <v>38</v>
      </c>
      <c r="G4" s="20" t="s">
        <v>37</v>
      </c>
      <c r="H4" s="20" t="s">
        <v>38</v>
      </c>
      <c r="I4" s="20" t="s">
        <v>37</v>
      </c>
      <c r="J4" s="20" t="s">
        <v>38</v>
      </c>
      <c r="K4" s="19"/>
    </row>
    <row r="5" spans="3:20" ht="15" customHeight="1" x14ac:dyDescent="0.2">
      <c r="C5" s="24" t="s">
        <v>42</v>
      </c>
      <c r="D5" s="22" t="s">
        <v>39</v>
      </c>
      <c r="E5" s="2">
        <v>4</v>
      </c>
      <c r="F5" s="2">
        <v>32</v>
      </c>
      <c r="G5" s="2">
        <v>10</v>
      </c>
      <c r="H5" s="2">
        <v>55</v>
      </c>
      <c r="I5" s="2">
        <v>6</v>
      </c>
      <c r="J5" s="2">
        <v>26</v>
      </c>
      <c r="K5" s="2">
        <f>SUM(E5:J5)</f>
        <v>133</v>
      </c>
    </row>
    <row r="6" spans="3:20" ht="15" customHeight="1" x14ac:dyDescent="0.2">
      <c r="C6" s="24"/>
      <c r="D6" s="22" t="s">
        <v>40</v>
      </c>
      <c r="E6" s="2">
        <v>8</v>
      </c>
      <c r="F6" s="2">
        <v>16</v>
      </c>
      <c r="G6" s="2">
        <v>10</v>
      </c>
      <c r="H6" s="2">
        <v>12</v>
      </c>
      <c r="I6" s="2">
        <v>4</v>
      </c>
      <c r="J6" s="2">
        <v>4</v>
      </c>
      <c r="K6" s="2">
        <f t="shared" ref="K6:K7" si="0">SUM(E6:J6)</f>
        <v>54</v>
      </c>
    </row>
    <row r="7" spans="3:20" ht="15" customHeight="1" x14ac:dyDescent="0.2">
      <c r="C7" s="24"/>
      <c r="D7" s="22" t="s">
        <v>41</v>
      </c>
      <c r="E7" s="2">
        <v>11</v>
      </c>
      <c r="F7" s="2">
        <v>1</v>
      </c>
      <c r="G7" s="2">
        <v>11</v>
      </c>
      <c r="H7" s="2">
        <v>6</v>
      </c>
      <c r="I7" s="2">
        <v>32</v>
      </c>
      <c r="J7" s="2">
        <v>2</v>
      </c>
      <c r="K7" s="2">
        <f t="shared" si="0"/>
        <v>63</v>
      </c>
    </row>
    <row r="8" spans="3:20" ht="15" customHeight="1" x14ac:dyDescent="0.2">
      <c r="C8" s="19" t="s">
        <v>43</v>
      </c>
      <c r="D8" s="19"/>
      <c r="E8" s="2">
        <f>SUM(E5:E7)</f>
        <v>23</v>
      </c>
      <c r="F8" s="2">
        <f t="shared" ref="F8:K8" si="1">SUM(F5:F7)</f>
        <v>49</v>
      </c>
      <c r="G8" s="2">
        <f t="shared" si="1"/>
        <v>31</v>
      </c>
      <c r="H8" s="2">
        <f t="shared" si="1"/>
        <v>73</v>
      </c>
      <c r="I8" s="2">
        <f t="shared" si="1"/>
        <v>42</v>
      </c>
      <c r="J8" s="2">
        <f t="shared" si="1"/>
        <v>32</v>
      </c>
      <c r="K8" s="2">
        <f t="shared" si="1"/>
        <v>250</v>
      </c>
    </row>
    <row r="10" spans="3:20" x14ac:dyDescent="0.2">
      <c r="C10" s="23" t="s">
        <v>45</v>
      </c>
      <c r="D10" s="23"/>
      <c r="E10" s="23"/>
      <c r="F10" s="23"/>
      <c r="G10" s="23"/>
      <c r="H10" s="23"/>
      <c r="I10" s="23"/>
      <c r="J10" s="23"/>
      <c r="K10" s="19" t="s">
        <v>43</v>
      </c>
      <c r="M10" s="23" t="s">
        <v>72</v>
      </c>
      <c r="N10" s="23"/>
      <c r="O10" s="23"/>
      <c r="P10" s="23"/>
      <c r="Q10" s="23"/>
      <c r="R10" s="23"/>
      <c r="S10" s="23"/>
      <c r="T10" s="23"/>
    </row>
    <row r="11" spans="3:20" x14ac:dyDescent="0.2">
      <c r="C11" s="21" t="s">
        <v>32</v>
      </c>
      <c r="D11" s="21"/>
      <c r="E11" s="19" t="s">
        <v>33</v>
      </c>
      <c r="F11" s="19"/>
      <c r="G11" s="19" t="s">
        <v>34</v>
      </c>
      <c r="H11" s="19"/>
      <c r="I11" s="19" t="s">
        <v>35</v>
      </c>
      <c r="J11" s="19"/>
      <c r="K11" s="19"/>
      <c r="M11" s="21" t="s">
        <v>32</v>
      </c>
      <c r="N11" s="21"/>
      <c r="O11" s="19" t="s">
        <v>33</v>
      </c>
      <c r="P11" s="19"/>
      <c r="Q11" s="19" t="s">
        <v>34</v>
      </c>
      <c r="R11" s="19"/>
      <c r="S11" s="19" t="s">
        <v>35</v>
      </c>
      <c r="T11" s="19"/>
    </row>
    <row r="12" spans="3:20" x14ac:dyDescent="0.2">
      <c r="C12" s="21" t="s">
        <v>36</v>
      </c>
      <c r="D12" s="21"/>
      <c r="E12" s="20" t="s">
        <v>37</v>
      </c>
      <c r="F12" s="20" t="s">
        <v>38</v>
      </c>
      <c r="G12" s="20" t="s">
        <v>37</v>
      </c>
      <c r="H12" s="20" t="s">
        <v>38</v>
      </c>
      <c r="I12" s="20" t="s">
        <v>37</v>
      </c>
      <c r="J12" s="20" t="s">
        <v>38</v>
      </c>
      <c r="K12" s="19"/>
      <c r="M12" s="21" t="s">
        <v>36</v>
      </c>
      <c r="N12" s="21"/>
      <c r="O12" s="20" t="s">
        <v>37</v>
      </c>
      <c r="P12" s="20" t="s">
        <v>38</v>
      </c>
      <c r="Q12" s="20" t="s">
        <v>37</v>
      </c>
      <c r="R12" s="20" t="s">
        <v>38</v>
      </c>
      <c r="S12" s="20" t="s">
        <v>37</v>
      </c>
      <c r="T12" s="20" t="s">
        <v>38</v>
      </c>
    </row>
    <row r="13" spans="3:20" x14ac:dyDescent="0.2">
      <c r="C13" s="24" t="s">
        <v>42</v>
      </c>
      <c r="D13" s="22" t="s">
        <v>39</v>
      </c>
      <c r="E13" s="25">
        <f>E5/$K$8</f>
        <v>1.6E-2</v>
      </c>
      <c r="F13" s="25">
        <f t="shared" ref="F13:J13" si="2">F5/$K$8</f>
        <v>0.128</v>
      </c>
      <c r="G13" s="25">
        <f t="shared" si="2"/>
        <v>0.04</v>
      </c>
      <c r="H13" s="25">
        <f t="shared" si="2"/>
        <v>0.22</v>
      </c>
      <c r="I13" s="25">
        <f t="shared" si="2"/>
        <v>2.4E-2</v>
      </c>
      <c r="J13" s="25">
        <f t="shared" si="2"/>
        <v>0.104</v>
      </c>
      <c r="K13" s="25">
        <f>SUM(E13:J13)</f>
        <v>0.53200000000000003</v>
      </c>
      <c r="M13" s="24" t="s">
        <v>42</v>
      </c>
      <c r="N13" s="22" t="s">
        <v>39</v>
      </c>
      <c r="O13" s="25">
        <f>E13/E$16</f>
        <v>0.17391304347826086</v>
      </c>
      <c r="P13" s="25">
        <f t="shared" ref="P13:T15" si="3">F13/F$16</f>
        <v>0.65306122448979587</v>
      </c>
      <c r="Q13" s="25">
        <f t="shared" si="3"/>
        <v>0.32258064516129031</v>
      </c>
      <c r="R13" s="25">
        <f t="shared" si="3"/>
        <v>0.75342465753424648</v>
      </c>
      <c r="S13" s="25">
        <f t="shared" si="3"/>
        <v>0.14285714285714285</v>
      </c>
      <c r="T13" s="25">
        <f t="shared" si="3"/>
        <v>0.8125</v>
      </c>
    </row>
    <row r="14" spans="3:20" x14ac:dyDescent="0.2">
      <c r="C14" s="24"/>
      <c r="D14" s="22" t="s">
        <v>40</v>
      </c>
      <c r="E14" s="25">
        <f t="shared" ref="E14:J14" si="4">E6/$K$8</f>
        <v>3.2000000000000001E-2</v>
      </c>
      <c r="F14" s="25">
        <f t="shared" si="4"/>
        <v>6.4000000000000001E-2</v>
      </c>
      <c r="G14" s="25">
        <f t="shared" si="4"/>
        <v>0.04</v>
      </c>
      <c r="H14" s="25">
        <f t="shared" si="4"/>
        <v>4.8000000000000001E-2</v>
      </c>
      <c r="I14" s="25">
        <f t="shared" si="4"/>
        <v>1.6E-2</v>
      </c>
      <c r="J14" s="25">
        <f t="shared" si="4"/>
        <v>1.6E-2</v>
      </c>
      <c r="K14" s="25">
        <f t="shared" ref="K14:K15" si="5">SUM(E14:J14)</f>
        <v>0.21600000000000003</v>
      </c>
      <c r="M14" s="24"/>
      <c r="N14" s="22" t="s">
        <v>40</v>
      </c>
      <c r="O14" s="25">
        <f t="shared" ref="O14:O15" si="6">E14/E$16</f>
        <v>0.34782608695652173</v>
      </c>
      <c r="P14" s="25">
        <f t="shared" si="3"/>
        <v>0.32653061224489793</v>
      </c>
      <c r="Q14" s="25">
        <f t="shared" si="3"/>
        <v>0.32258064516129031</v>
      </c>
      <c r="R14" s="25">
        <f t="shared" si="3"/>
        <v>0.16438356164383561</v>
      </c>
      <c r="S14" s="25">
        <f t="shared" si="3"/>
        <v>9.5238095238095233E-2</v>
      </c>
      <c r="T14" s="25">
        <f t="shared" si="3"/>
        <v>0.125</v>
      </c>
    </row>
    <row r="15" spans="3:20" x14ac:dyDescent="0.2">
      <c r="C15" s="24"/>
      <c r="D15" s="22" t="s">
        <v>41</v>
      </c>
      <c r="E15" s="25">
        <f t="shared" ref="E15:J15" si="7">E7/$K$8</f>
        <v>4.3999999999999997E-2</v>
      </c>
      <c r="F15" s="25">
        <f t="shared" si="7"/>
        <v>4.0000000000000001E-3</v>
      </c>
      <c r="G15" s="25">
        <f t="shared" si="7"/>
        <v>4.3999999999999997E-2</v>
      </c>
      <c r="H15" s="25">
        <f t="shared" si="7"/>
        <v>2.4E-2</v>
      </c>
      <c r="I15" s="25">
        <f t="shared" si="7"/>
        <v>0.128</v>
      </c>
      <c r="J15" s="25">
        <f t="shared" si="7"/>
        <v>8.0000000000000002E-3</v>
      </c>
      <c r="K15" s="25">
        <f t="shared" si="5"/>
        <v>0.252</v>
      </c>
      <c r="M15" s="24"/>
      <c r="N15" s="22" t="s">
        <v>41</v>
      </c>
      <c r="O15" s="25">
        <f t="shared" si="6"/>
        <v>0.47826086956521735</v>
      </c>
      <c r="P15" s="25">
        <f t="shared" si="3"/>
        <v>2.0408163265306121E-2</v>
      </c>
      <c r="Q15" s="25">
        <f t="shared" si="3"/>
        <v>0.35483870967741932</v>
      </c>
      <c r="R15" s="25">
        <f t="shared" si="3"/>
        <v>8.2191780821917804E-2</v>
      </c>
      <c r="S15" s="25">
        <f t="shared" si="3"/>
        <v>0.76190476190476186</v>
      </c>
      <c r="T15" s="25">
        <f t="shared" si="3"/>
        <v>6.25E-2</v>
      </c>
    </row>
    <row r="16" spans="3:20" x14ac:dyDescent="0.2">
      <c r="C16" s="19" t="s">
        <v>43</v>
      </c>
      <c r="D16" s="19"/>
      <c r="E16" s="25">
        <f>SUM(E13:E15)</f>
        <v>9.1999999999999998E-2</v>
      </c>
      <c r="F16" s="25">
        <f t="shared" ref="F16" si="8">SUM(F13:F15)</f>
        <v>0.19600000000000001</v>
      </c>
      <c r="G16" s="25">
        <f t="shared" ref="G16" si="9">SUM(G13:G15)</f>
        <v>0.124</v>
      </c>
      <c r="H16" s="25">
        <f t="shared" ref="H16" si="10">SUM(H13:H15)</f>
        <v>0.29200000000000004</v>
      </c>
      <c r="I16" s="25">
        <f t="shared" ref="I16" si="11">SUM(I13:I15)</f>
        <v>0.16800000000000001</v>
      </c>
      <c r="J16" s="25">
        <f t="shared" ref="J16" si="12">SUM(J13:J15)</f>
        <v>0.128</v>
      </c>
      <c r="K16" s="25">
        <f t="shared" ref="K16" si="13">SUM(K13:K15)</f>
        <v>1</v>
      </c>
      <c r="M16" s="19" t="s">
        <v>43</v>
      </c>
      <c r="N16" s="19"/>
      <c r="O16" s="25">
        <f>SUM(O13:O15)</f>
        <v>1</v>
      </c>
      <c r="P16" s="25">
        <f t="shared" ref="P16" si="14">SUM(P13:P15)</f>
        <v>1</v>
      </c>
      <c r="Q16" s="25">
        <f t="shared" ref="Q16" si="15">SUM(Q13:Q15)</f>
        <v>1</v>
      </c>
      <c r="R16" s="25">
        <f t="shared" ref="R16" si="16">SUM(R13:R15)</f>
        <v>0.99999999999999989</v>
      </c>
      <c r="S16" s="25">
        <f t="shared" ref="S16" si="17">SUM(S13:S15)</f>
        <v>1</v>
      </c>
      <c r="T16" s="25">
        <f t="shared" ref="T16" si="18">SUM(T13:T15)</f>
        <v>1</v>
      </c>
    </row>
    <row r="18" spans="3:20" x14ac:dyDescent="0.2">
      <c r="N18" s="1"/>
    </row>
    <row r="19" spans="3:20" x14ac:dyDescent="0.2">
      <c r="O19" s="27">
        <f>((O13*(1-O13))^(0.5))*1.96/(250^(0.5))</f>
        <v>4.698562705060319E-2</v>
      </c>
      <c r="P19" s="27">
        <f t="shared" ref="P19:S19" si="19">((P13*(1-P13))^(0.5))*1.96/(250^(0.5))</f>
        <v>5.9005084526674481E-2</v>
      </c>
      <c r="Q19" s="27">
        <f t="shared" si="19"/>
        <v>5.794740878782869E-2</v>
      </c>
      <c r="R19" s="27">
        <f t="shared" si="19"/>
        <v>5.3429462376136307E-2</v>
      </c>
      <c r="S19" s="27">
        <f t="shared" si="19"/>
        <v>4.3377413477523073E-2</v>
      </c>
      <c r="T19" s="27">
        <f t="shared" ref="T19" si="20">((T13*(1-T13))^(0.5))*1.96/(250^(0.5))</f>
        <v>4.8383623262422175E-2</v>
      </c>
    </row>
    <row r="20" spans="3:20" x14ac:dyDescent="0.2">
      <c r="C20" s="23" t="s">
        <v>46</v>
      </c>
      <c r="D20" s="23"/>
      <c r="E20" s="23"/>
      <c r="F20" s="23"/>
      <c r="G20" s="23"/>
      <c r="H20" s="23"/>
      <c r="I20" s="23"/>
      <c r="J20" s="23"/>
      <c r="K20" s="19" t="s">
        <v>43</v>
      </c>
      <c r="O20" s="27">
        <f t="shared" ref="O20:S20" si="21">((O14*(1-O14))^(0.5))*1.96/(250^(0.5))</f>
        <v>5.9040340571043466E-2</v>
      </c>
      <c r="P20" s="27">
        <f t="shared" si="21"/>
        <v>5.8130886798671837E-2</v>
      </c>
      <c r="Q20" s="27">
        <f t="shared" si="21"/>
        <v>5.794740878782869E-2</v>
      </c>
      <c r="R20" s="27">
        <f t="shared" si="21"/>
        <v>4.5942936204894876E-2</v>
      </c>
      <c r="S20" s="27">
        <f t="shared" si="21"/>
        <v>3.6388032220620127E-2</v>
      </c>
      <c r="T20" s="27">
        <f t="shared" ref="T20" si="22">((T14*(1-T14))^(0.5))*1.96/(250^(0.5))</f>
        <v>4.0996341300169707E-2</v>
      </c>
    </row>
    <row r="21" spans="3:20" x14ac:dyDescent="0.2">
      <c r="C21" s="21" t="s">
        <v>32</v>
      </c>
      <c r="D21" s="21"/>
      <c r="E21" s="19" t="s">
        <v>33</v>
      </c>
      <c r="F21" s="19"/>
      <c r="G21" s="19" t="s">
        <v>34</v>
      </c>
      <c r="H21" s="19"/>
      <c r="I21" s="19" t="s">
        <v>35</v>
      </c>
      <c r="J21" s="19"/>
      <c r="K21" s="19"/>
      <c r="O21" s="28">
        <f t="shared" ref="O21:S21" si="23">((O15*(1-O15))^(0.5))*1.96/(250^(0.5))</f>
        <v>6.192203158988957E-2</v>
      </c>
      <c r="P21" s="27">
        <f t="shared" si="23"/>
        <v>1.7527121840165312E-2</v>
      </c>
      <c r="Q21" s="27">
        <f t="shared" si="23"/>
        <v>5.9311063801638211E-2</v>
      </c>
      <c r="R21" s="27">
        <f t="shared" si="23"/>
        <v>3.4046794815264458E-2</v>
      </c>
      <c r="S21" s="27">
        <f t="shared" si="23"/>
        <v>5.2797306328595556E-2</v>
      </c>
      <c r="T21" s="27">
        <f t="shared" ref="T21" si="24">((T15*(1-T15))^(0.5))*1.96/(250^(0.5))</f>
        <v>3.0006249349093933E-2</v>
      </c>
    </row>
    <row r="22" spans="3:20" x14ac:dyDescent="0.2">
      <c r="C22" s="21" t="s">
        <v>36</v>
      </c>
      <c r="D22" s="21"/>
      <c r="E22" s="20" t="s">
        <v>37</v>
      </c>
      <c r="F22" s="20" t="s">
        <v>38</v>
      </c>
      <c r="G22" s="20" t="s">
        <v>37</v>
      </c>
      <c r="H22" s="20" t="s">
        <v>38</v>
      </c>
      <c r="I22" s="20" t="s">
        <v>37</v>
      </c>
      <c r="J22" s="20" t="s">
        <v>38</v>
      </c>
      <c r="K22" s="19"/>
    </row>
    <row r="23" spans="3:20" x14ac:dyDescent="0.2">
      <c r="C23" s="24" t="s">
        <v>42</v>
      </c>
      <c r="D23" s="22" t="s">
        <v>39</v>
      </c>
      <c r="E23" s="2">
        <v>1</v>
      </c>
      <c r="F23" s="2">
        <v>23</v>
      </c>
      <c r="G23" s="2">
        <v>6</v>
      </c>
      <c r="H23" s="2">
        <v>42</v>
      </c>
      <c r="I23" s="2">
        <v>11</v>
      </c>
      <c r="J23" s="2">
        <v>32</v>
      </c>
      <c r="K23" s="2">
        <f>SUM(E23:J23)</f>
        <v>115</v>
      </c>
    </row>
    <row r="24" spans="3:20" x14ac:dyDescent="0.2">
      <c r="C24" s="24"/>
      <c r="D24" s="22" t="s">
        <v>40</v>
      </c>
      <c r="E24" s="2">
        <v>6</v>
      </c>
      <c r="F24" s="2">
        <v>5</v>
      </c>
      <c r="G24" s="2">
        <v>4</v>
      </c>
      <c r="H24" s="2">
        <v>6</v>
      </c>
      <c r="I24" s="2">
        <v>5</v>
      </c>
      <c r="J24" s="2">
        <v>4</v>
      </c>
      <c r="K24" s="2">
        <f t="shared" ref="K24:K25" si="25">SUM(E24:J24)</f>
        <v>30</v>
      </c>
    </row>
    <row r="25" spans="3:20" x14ac:dyDescent="0.2">
      <c r="C25" s="24"/>
      <c r="D25" s="22" t="s">
        <v>41</v>
      </c>
      <c r="E25" s="2">
        <v>4</v>
      </c>
      <c r="F25" s="2">
        <v>2</v>
      </c>
      <c r="G25" s="2">
        <v>22</v>
      </c>
      <c r="H25" s="2">
        <v>7</v>
      </c>
      <c r="I25" s="2">
        <v>64</v>
      </c>
      <c r="J25" s="2">
        <v>6</v>
      </c>
      <c r="K25" s="2">
        <f t="shared" si="25"/>
        <v>105</v>
      </c>
    </row>
    <row r="26" spans="3:20" x14ac:dyDescent="0.2">
      <c r="C26" s="19" t="s">
        <v>43</v>
      </c>
      <c r="D26" s="19"/>
      <c r="E26" s="2">
        <f>SUM(E23:E25)</f>
        <v>11</v>
      </c>
      <c r="F26" s="2">
        <f t="shared" ref="F26" si="26">SUM(F23:F25)</f>
        <v>30</v>
      </c>
      <c r="G26" s="2">
        <f t="shared" ref="G26" si="27">SUM(G23:G25)</f>
        <v>32</v>
      </c>
      <c r="H26" s="2">
        <f t="shared" ref="H26" si="28">SUM(H23:H25)</f>
        <v>55</v>
      </c>
      <c r="I26" s="2">
        <f t="shared" ref="I26" si="29">SUM(I23:I25)</f>
        <v>80</v>
      </c>
      <c r="J26" s="2">
        <f t="shared" ref="J26" si="30">SUM(J23:J25)</f>
        <v>42</v>
      </c>
      <c r="K26" s="2">
        <f t="shared" ref="K26" si="31">SUM(K23:K25)</f>
        <v>250</v>
      </c>
    </row>
    <row r="28" spans="3:20" x14ac:dyDescent="0.2">
      <c r="C28" s="23" t="s">
        <v>47</v>
      </c>
      <c r="D28" s="23"/>
      <c r="E28" s="23"/>
      <c r="F28" s="23"/>
      <c r="G28" s="23"/>
      <c r="H28" s="23"/>
      <c r="I28" s="23"/>
      <c r="J28" s="23"/>
      <c r="K28" s="19" t="s">
        <v>43</v>
      </c>
      <c r="M28" s="23" t="s">
        <v>73</v>
      </c>
      <c r="N28" s="23"/>
      <c r="O28" s="23"/>
      <c r="P28" s="23"/>
      <c r="Q28" s="23"/>
      <c r="R28" s="23"/>
      <c r="S28" s="23"/>
      <c r="T28" s="23"/>
    </row>
    <row r="29" spans="3:20" x14ac:dyDescent="0.2">
      <c r="C29" s="21" t="s">
        <v>32</v>
      </c>
      <c r="D29" s="21"/>
      <c r="E29" s="19" t="s">
        <v>33</v>
      </c>
      <c r="F29" s="19"/>
      <c r="G29" s="19" t="s">
        <v>34</v>
      </c>
      <c r="H29" s="19"/>
      <c r="I29" s="19" t="s">
        <v>35</v>
      </c>
      <c r="J29" s="19"/>
      <c r="K29" s="19"/>
      <c r="M29" s="21" t="s">
        <v>32</v>
      </c>
      <c r="N29" s="21"/>
      <c r="O29" s="19" t="s">
        <v>33</v>
      </c>
      <c r="P29" s="19"/>
      <c r="Q29" s="19" t="s">
        <v>34</v>
      </c>
      <c r="R29" s="19"/>
      <c r="S29" s="19" t="s">
        <v>35</v>
      </c>
      <c r="T29" s="19"/>
    </row>
    <row r="30" spans="3:20" x14ac:dyDescent="0.2">
      <c r="C30" s="21" t="s">
        <v>36</v>
      </c>
      <c r="D30" s="21"/>
      <c r="E30" s="20" t="s">
        <v>37</v>
      </c>
      <c r="F30" s="20" t="s">
        <v>38</v>
      </c>
      <c r="G30" s="20" t="s">
        <v>37</v>
      </c>
      <c r="H30" s="20" t="s">
        <v>38</v>
      </c>
      <c r="I30" s="20" t="s">
        <v>37</v>
      </c>
      <c r="J30" s="20" t="s">
        <v>38</v>
      </c>
      <c r="K30" s="19"/>
      <c r="M30" s="21" t="s">
        <v>36</v>
      </c>
      <c r="N30" s="21"/>
      <c r="O30" s="20" t="s">
        <v>37</v>
      </c>
      <c r="P30" s="20" t="s">
        <v>38</v>
      </c>
      <c r="Q30" s="20" t="s">
        <v>37</v>
      </c>
      <c r="R30" s="20" t="s">
        <v>38</v>
      </c>
      <c r="S30" s="20" t="s">
        <v>37</v>
      </c>
      <c r="T30" s="20" t="s">
        <v>38</v>
      </c>
    </row>
    <row r="31" spans="3:20" x14ac:dyDescent="0.2">
      <c r="C31" s="24" t="s">
        <v>42</v>
      </c>
      <c r="D31" s="22" t="s">
        <v>39</v>
      </c>
      <c r="E31" s="25">
        <f>E23/$K$26</f>
        <v>4.0000000000000001E-3</v>
      </c>
      <c r="F31" s="25">
        <f t="shared" ref="F31:J31" si="32">F23/$K$26</f>
        <v>9.1999999999999998E-2</v>
      </c>
      <c r="G31" s="25">
        <f t="shared" si="32"/>
        <v>2.4E-2</v>
      </c>
      <c r="H31" s="25">
        <f t="shared" si="32"/>
        <v>0.16800000000000001</v>
      </c>
      <c r="I31" s="25">
        <f t="shared" si="32"/>
        <v>4.3999999999999997E-2</v>
      </c>
      <c r="J31" s="25">
        <f t="shared" si="32"/>
        <v>0.128</v>
      </c>
      <c r="K31" s="25">
        <f>SUM(E31:J31)</f>
        <v>0.46</v>
      </c>
      <c r="M31" s="24" t="s">
        <v>42</v>
      </c>
      <c r="N31" s="22" t="s">
        <v>39</v>
      </c>
      <c r="O31" s="25">
        <f>E31/E$34</f>
        <v>9.0909090909090912E-2</v>
      </c>
      <c r="P31" s="25">
        <f t="shared" ref="P31:T33" si="33">F31/F$34</f>
        <v>0.76666666666666672</v>
      </c>
      <c r="Q31" s="25">
        <f t="shared" si="33"/>
        <v>0.1875</v>
      </c>
      <c r="R31" s="25">
        <f t="shared" si="33"/>
        <v>0.76363636363636367</v>
      </c>
      <c r="S31" s="25">
        <f t="shared" si="33"/>
        <v>0.13749999999999998</v>
      </c>
      <c r="T31" s="25">
        <f t="shared" si="33"/>
        <v>0.76190476190476186</v>
      </c>
    </row>
    <row r="32" spans="3:20" x14ac:dyDescent="0.2">
      <c r="C32" s="24"/>
      <c r="D32" s="22" t="s">
        <v>40</v>
      </c>
      <c r="E32" s="25">
        <f t="shared" ref="E32:J32" si="34">E24/$K$26</f>
        <v>2.4E-2</v>
      </c>
      <c r="F32" s="25">
        <f t="shared" si="34"/>
        <v>0.02</v>
      </c>
      <c r="G32" s="25">
        <f t="shared" si="34"/>
        <v>1.6E-2</v>
      </c>
      <c r="H32" s="25">
        <f t="shared" si="34"/>
        <v>2.4E-2</v>
      </c>
      <c r="I32" s="25">
        <f t="shared" si="34"/>
        <v>0.02</v>
      </c>
      <c r="J32" s="25">
        <f t="shared" si="34"/>
        <v>1.6E-2</v>
      </c>
      <c r="K32" s="25">
        <f t="shared" ref="K32:K33" si="35">SUM(E32:J32)</f>
        <v>0.12</v>
      </c>
      <c r="M32" s="24"/>
      <c r="N32" s="22" t="s">
        <v>40</v>
      </c>
      <c r="O32" s="25">
        <f t="shared" ref="O32:O33" si="36">E32/E$34</f>
        <v>0.54545454545454553</v>
      </c>
      <c r="P32" s="25">
        <f t="shared" si="33"/>
        <v>0.16666666666666669</v>
      </c>
      <c r="Q32" s="25">
        <f t="shared" si="33"/>
        <v>0.125</v>
      </c>
      <c r="R32" s="25">
        <f t="shared" si="33"/>
        <v>0.1090909090909091</v>
      </c>
      <c r="S32" s="25">
        <f t="shared" si="33"/>
        <v>6.25E-2</v>
      </c>
      <c r="T32" s="25">
        <f t="shared" si="33"/>
        <v>9.5238095238095233E-2</v>
      </c>
    </row>
    <row r="33" spans="3:20" x14ac:dyDescent="0.2">
      <c r="C33" s="24"/>
      <c r="D33" s="22" t="s">
        <v>41</v>
      </c>
      <c r="E33" s="25">
        <f t="shared" ref="E33:J33" si="37">E25/$K$26</f>
        <v>1.6E-2</v>
      </c>
      <c r="F33" s="25">
        <f t="shared" si="37"/>
        <v>8.0000000000000002E-3</v>
      </c>
      <c r="G33" s="25">
        <f t="shared" si="37"/>
        <v>8.7999999999999995E-2</v>
      </c>
      <c r="H33" s="25">
        <f t="shared" si="37"/>
        <v>2.8000000000000001E-2</v>
      </c>
      <c r="I33" s="25">
        <f t="shared" si="37"/>
        <v>0.25600000000000001</v>
      </c>
      <c r="J33" s="25">
        <f t="shared" si="37"/>
        <v>2.4E-2</v>
      </c>
      <c r="K33" s="25">
        <f t="shared" si="35"/>
        <v>0.42000000000000004</v>
      </c>
      <c r="M33" s="24"/>
      <c r="N33" s="22" t="s">
        <v>41</v>
      </c>
      <c r="O33" s="25">
        <f t="shared" si="36"/>
        <v>0.36363636363636365</v>
      </c>
      <c r="P33" s="25">
        <f t="shared" si="33"/>
        <v>6.6666666666666666E-2</v>
      </c>
      <c r="Q33" s="25">
        <f t="shared" si="33"/>
        <v>0.6875</v>
      </c>
      <c r="R33" s="25">
        <f t="shared" si="33"/>
        <v>0.12727272727272729</v>
      </c>
      <c r="S33" s="25">
        <f t="shared" si="33"/>
        <v>0.8</v>
      </c>
      <c r="T33" s="25">
        <f t="shared" si="33"/>
        <v>0.14285714285714285</v>
      </c>
    </row>
    <row r="34" spans="3:20" x14ac:dyDescent="0.2">
      <c r="C34" s="19" t="s">
        <v>43</v>
      </c>
      <c r="D34" s="19"/>
      <c r="E34" s="25">
        <f>SUM(E31:E33)</f>
        <v>4.3999999999999997E-2</v>
      </c>
      <c r="F34" s="25">
        <f t="shared" ref="F34" si="38">SUM(F31:F33)</f>
        <v>0.12</v>
      </c>
      <c r="G34" s="25">
        <f t="shared" ref="G34" si="39">SUM(G31:G33)</f>
        <v>0.128</v>
      </c>
      <c r="H34" s="25">
        <f t="shared" ref="H34" si="40">SUM(H31:H33)</f>
        <v>0.22</v>
      </c>
      <c r="I34" s="25">
        <f t="shared" ref="I34" si="41">SUM(I31:I33)</f>
        <v>0.32</v>
      </c>
      <c r="J34" s="25">
        <f t="shared" ref="J34" si="42">SUM(J31:J33)</f>
        <v>0.16800000000000001</v>
      </c>
      <c r="K34" s="25">
        <f t="shared" ref="K34" si="43">SUM(K31:K33)</f>
        <v>1</v>
      </c>
      <c r="M34" s="19" t="s">
        <v>43</v>
      </c>
      <c r="N34" s="19"/>
      <c r="O34" s="25">
        <f>SUM(O31:O33)</f>
        <v>1</v>
      </c>
      <c r="P34" s="25">
        <f t="shared" ref="P34" si="44">SUM(P31:P33)</f>
        <v>1</v>
      </c>
      <c r="Q34" s="25">
        <f t="shared" ref="Q34" si="45">SUM(Q31:Q33)</f>
        <v>1</v>
      </c>
      <c r="R34" s="25">
        <f t="shared" ref="R34" si="46">SUM(R31:R33)</f>
        <v>1</v>
      </c>
      <c r="S34" s="25">
        <f t="shared" ref="S34" si="47">SUM(S31:S33)</f>
        <v>1</v>
      </c>
      <c r="T34" s="25">
        <f t="shared" ref="T34" si="48">SUM(T31:T33)</f>
        <v>1</v>
      </c>
    </row>
    <row r="36" spans="3:20" x14ac:dyDescent="0.2">
      <c r="N36" s="1"/>
    </row>
    <row r="37" spans="3:20" x14ac:dyDescent="0.2">
      <c r="O37" s="27">
        <f>((O31*(1-O31))^(0.5))*1.96/(250^(0.5))</f>
        <v>3.563636363636364E-2</v>
      </c>
      <c r="P37" s="27">
        <f t="shared" ref="P37:S37" si="49">((P31*(1-P31))^(0.5))*1.96/(250^(0.5))</f>
        <v>5.2429745586090933E-2</v>
      </c>
      <c r="Q37" s="27">
        <f t="shared" si="49"/>
        <v>4.8383623262422175E-2</v>
      </c>
      <c r="R37" s="27">
        <f t="shared" si="49"/>
        <v>5.266471021926674E-2</v>
      </c>
      <c r="S37" s="27">
        <f t="shared" si="49"/>
        <v>4.2689096968664027E-2</v>
      </c>
      <c r="T37" s="27">
        <f t="shared" ref="T37" si="50">((T31*(1-T31))^(0.5))*1.96/(250^(0.5))</f>
        <v>5.2797306328595556E-2</v>
      </c>
    </row>
    <row r="38" spans="3:20" x14ac:dyDescent="0.2">
      <c r="C38" s="23" t="s">
        <v>48</v>
      </c>
      <c r="D38" s="23"/>
      <c r="E38" s="23"/>
      <c r="F38" s="23"/>
      <c r="G38" s="23"/>
      <c r="H38" s="23"/>
      <c r="I38" s="23"/>
      <c r="J38" s="23"/>
      <c r="K38" s="19" t="s">
        <v>43</v>
      </c>
      <c r="O38" s="28">
        <f t="shared" ref="O38:S38" si="51">((O32*(1-O32))^(0.5))*1.96/(250^(0.5))</f>
        <v>6.1723992415181811E-2</v>
      </c>
      <c r="P38" s="27">
        <f t="shared" si="51"/>
        <v>4.6197643037521108E-2</v>
      </c>
      <c r="Q38" s="27">
        <f t="shared" si="51"/>
        <v>4.0996341300169707E-2</v>
      </c>
      <c r="R38" s="27">
        <f t="shared" si="51"/>
        <v>3.8645332007247825E-2</v>
      </c>
      <c r="S38" s="27">
        <f t="shared" si="51"/>
        <v>3.0006249349093933E-2</v>
      </c>
      <c r="T38" s="27">
        <f t="shared" ref="T38" si="52">((T32*(1-T32))^(0.5))*1.96/(250^(0.5))</f>
        <v>3.6388032220620127E-2</v>
      </c>
    </row>
    <row r="39" spans="3:20" x14ac:dyDescent="0.2">
      <c r="C39" s="21" t="s">
        <v>32</v>
      </c>
      <c r="D39" s="21"/>
      <c r="E39" s="19" t="s">
        <v>33</v>
      </c>
      <c r="F39" s="19"/>
      <c r="G39" s="19" t="s">
        <v>34</v>
      </c>
      <c r="H39" s="19"/>
      <c r="I39" s="19" t="s">
        <v>35</v>
      </c>
      <c r="J39" s="19"/>
      <c r="K39" s="19"/>
      <c r="O39" s="27">
        <f t="shared" ref="O39:S39" si="53">((O33*(1-O33))^(0.5))*1.96/(250^(0.5))</f>
        <v>5.9631041891155936E-2</v>
      </c>
      <c r="P39" s="27">
        <f t="shared" si="53"/>
        <v>3.0921376999667329E-2</v>
      </c>
      <c r="Q39" s="27">
        <f t="shared" si="53"/>
        <v>5.7457593057837014E-2</v>
      </c>
      <c r="R39" s="27">
        <f t="shared" si="53"/>
        <v>4.1313597705500076E-2</v>
      </c>
      <c r="S39" s="27">
        <f t="shared" si="53"/>
        <v>4.9584513711440181E-2</v>
      </c>
      <c r="T39" s="27">
        <f t="shared" ref="T39" si="54">((T33*(1-T33))^(0.5))*1.96/(250^(0.5))</f>
        <v>4.3377413477523073E-2</v>
      </c>
    </row>
    <row r="40" spans="3:20" x14ac:dyDescent="0.2">
      <c r="C40" s="21" t="s">
        <v>36</v>
      </c>
      <c r="D40" s="21"/>
      <c r="E40" s="20" t="s">
        <v>37</v>
      </c>
      <c r="F40" s="20" t="s">
        <v>38</v>
      </c>
      <c r="G40" s="20" t="s">
        <v>37</v>
      </c>
      <c r="H40" s="20" t="s">
        <v>38</v>
      </c>
      <c r="I40" s="20" t="s">
        <v>37</v>
      </c>
      <c r="J40" s="20" t="s">
        <v>38</v>
      </c>
      <c r="K40" s="19"/>
    </row>
    <row r="41" spans="3:20" x14ac:dyDescent="0.2">
      <c r="C41" s="24" t="s">
        <v>42</v>
      </c>
      <c r="D41" s="22" t="s">
        <v>39</v>
      </c>
      <c r="E41" s="2">
        <v>2</v>
      </c>
      <c r="F41" s="2">
        <v>17</v>
      </c>
      <c r="G41" s="2">
        <v>8</v>
      </c>
      <c r="H41" s="2">
        <v>28</v>
      </c>
      <c r="I41" s="2">
        <v>10</v>
      </c>
      <c r="J41" s="2">
        <v>30</v>
      </c>
      <c r="K41" s="2">
        <f>SUM(E41:J41)</f>
        <v>95</v>
      </c>
    </row>
    <row r="42" spans="3:20" x14ac:dyDescent="0.2">
      <c r="C42" s="24"/>
      <c r="D42" s="22" t="s">
        <v>40</v>
      </c>
      <c r="E42" s="2">
        <v>13</v>
      </c>
      <c r="F42" s="2">
        <v>8</v>
      </c>
      <c r="G42" s="2">
        <v>5</v>
      </c>
      <c r="H42" s="2">
        <v>5</v>
      </c>
      <c r="I42" s="2">
        <v>14</v>
      </c>
      <c r="J42" s="2">
        <v>4</v>
      </c>
      <c r="K42" s="2">
        <f t="shared" ref="K42:K43" si="55">SUM(E42:J42)</f>
        <v>49</v>
      </c>
    </row>
    <row r="43" spans="3:20" x14ac:dyDescent="0.2">
      <c r="C43" s="24"/>
      <c r="D43" s="22" t="s">
        <v>41</v>
      </c>
      <c r="E43" s="2">
        <v>9</v>
      </c>
      <c r="F43" s="2">
        <v>0</v>
      </c>
      <c r="G43" s="2">
        <v>23</v>
      </c>
      <c r="H43" s="2">
        <v>8</v>
      </c>
      <c r="I43" s="2">
        <v>59</v>
      </c>
      <c r="J43" s="2">
        <v>7</v>
      </c>
      <c r="K43" s="2">
        <f t="shared" si="55"/>
        <v>106</v>
      </c>
    </row>
    <row r="44" spans="3:20" x14ac:dyDescent="0.2">
      <c r="C44" s="19" t="s">
        <v>43</v>
      </c>
      <c r="D44" s="19"/>
      <c r="E44" s="2">
        <f>SUM(E41:E43)</f>
        <v>24</v>
      </c>
      <c r="F44" s="2">
        <f t="shared" ref="F44" si="56">SUM(F41:F43)</f>
        <v>25</v>
      </c>
      <c r="G44" s="2">
        <f t="shared" ref="G44" si="57">SUM(G41:G43)</f>
        <v>36</v>
      </c>
      <c r="H44" s="2">
        <f t="shared" ref="H44" si="58">SUM(H41:H43)</f>
        <v>41</v>
      </c>
      <c r="I44" s="2">
        <f t="shared" ref="I44" si="59">SUM(I41:I43)</f>
        <v>83</v>
      </c>
      <c r="J44" s="2">
        <f t="shared" ref="J44" si="60">SUM(J41:J43)</f>
        <v>41</v>
      </c>
      <c r="K44" s="2">
        <f t="shared" ref="K44" si="61">SUM(K41:K43)</f>
        <v>250</v>
      </c>
    </row>
    <row r="46" spans="3:20" x14ac:dyDescent="0.2">
      <c r="C46" s="23" t="s">
        <v>49</v>
      </c>
      <c r="D46" s="23"/>
      <c r="E46" s="23"/>
      <c r="F46" s="23"/>
      <c r="G46" s="23"/>
      <c r="H46" s="23"/>
      <c r="I46" s="23"/>
      <c r="J46" s="23"/>
      <c r="K46" s="19" t="s">
        <v>43</v>
      </c>
      <c r="M46" s="23" t="s">
        <v>73</v>
      </c>
      <c r="N46" s="23"/>
      <c r="O46" s="23"/>
      <c r="P46" s="23"/>
      <c r="Q46" s="23"/>
      <c r="R46" s="23"/>
      <c r="S46" s="23"/>
      <c r="T46" s="23"/>
    </row>
    <row r="47" spans="3:20" x14ac:dyDescent="0.2">
      <c r="C47" s="21" t="s">
        <v>32</v>
      </c>
      <c r="D47" s="21"/>
      <c r="E47" s="19" t="s">
        <v>33</v>
      </c>
      <c r="F47" s="19"/>
      <c r="G47" s="19" t="s">
        <v>34</v>
      </c>
      <c r="H47" s="19"/>
      <c r="I47" s="19" t="s">
        <v>35</v>
      </c>
      <c r="J47" s="19"/>
      <c r="K47" s="19"/>
      <c r="M47" s="21" t="s">
        <v>32</v>
      </c>
      <c r="N47" s="21"/>
      <c r="O47" s="19" t="s">
        <v>33</v>
      </c>
      <c r="P47" s="19"/>
      <c r="Q47" s="19" t="s">
        <v>34</v>
      </c>
      <c r="R47" s="19"/>
      <c r="S47" s="19" t="s">
        <v>35</v>
      </c>
      <c r="T47" s="19"/>
    </row>
    <row r="48" spans="3:20" x14ac:dyDescent="0.2">
      <c r="C48" s="21" t="s">
        <v>36</v>
      </c>
      <c r="D48" s="21"/>
      <c r="E48" s="20" t="s">
        <v>37</v>
      </c>
      <c r="F48" s="20" t="s">
        <v>38</v>
      </c>
      <c r="G48" s="20" t="s">
        <v>37</v>
      </c>
      <c r="H48" s="20" t="s">
        <v>38</v>
      </c>
      <c r="I48" s="20" t="s">
        <v>37</v>
      </c>
      <c r="J48" s="20" t="s">
        <v>38</v>
      </c>
      <c r="K48" s="19"/>
      <c r="M48" s="21" t="s">
        <v>36</v>
      </c>
      <c r="N48" s="21"/>
      <c r="O48" s="20" t="s">
        <v>37</v>
      </c>
      <c r="P48" s="20" t="s">
        <v>38</v>
      </c>
      <c r="Q48" s="20" t="s">
        <v>37</v>
      </c>
      <c r="R48" s="20" t="s">
        <v>38</v>
      </c>
      <c r="S48" s="20" t="s">
        <v>37</v>
      </c>
      <c r="T48" s="20" t="s">
        <v>38</v>
      </c>
    </row>
    <row r="49" spans="3:20" x14ac:dyDescent="0.2">
      <c r="C49" s="24" t="s">
        <v>42</v>
      </c>
      <c r="D49" s="22" t="s">
        <v>39</v>
      </c>
      <c r="E49" s="25">
        <f>E41/$K$44</f>
        <v>8.0000000000000002E-3</v>
      </c>
      <c r="F49" s="25">
        <f t="shared" ref="F49:I49" si="62">F41/$K$44</f>
        <v>6.8000000000000005E-2</v>
      </c>
      <c r="G49" s="25">
        <f t="shared" si="62"/>
        <v>3.2000000000000001E-2</v>
      </c>
      <c r="H49" s="25">
        <f t="shared" si="62"/>
        <v>0.112</v>
      </c>
      <c r="I49" s="25">
        <f t="shared" si="62"/>
        <v>0.04</v>
      </c>
      <c r="J49" s="25">
        <f t="shared" ref="F49:J49" si="63">J41/$K$26</f>
        <v>0.12</v>
      </c>
      <c r="K49" s="25">
        <f>SUM(E49:J49)</f>
        <v>0.38</v>
      </c>
      <c r="M49" s="24" t="s">
        <v>42</v>
      </c>
      <c r="N49" s="22" t="s">
        <v>39</v>
      </c>
      <c r="O49" s="25">
        <f>E49/E$52</f>
        <v>8.3333333333333329E-2</v>
      </c>
      <c r="P49" s="25">
        <f t="shared" ref="P49:T51" si="64">F49/F$52</f>
        <v>0.68</v>
      </c>
      <c r="Q49" s="25">
        <f t="shared" si="64"/>
        <v>0.22222222222222221</v>
      </c>
      <c r="R49" s="25">
        <f t="shared" si="64"/>
        <v>0.68292682926829262</v>
      </c>
      <c r="S49" s="25">
        <f t="shared" si="64"/>
        <v>0.12048192771084339</v>
      </c>
      <c r="T49" s="25">
        <f t="shared" si="64"/>
        <v>0.73170731707317072</v>
      </c>
    </row>
    <row r="50" spans="3:20" x14ac:dyDescent="0.2">
      <c r="C50" s="24"/>
      <c r="D50" s="22" t="s">
        <v>40</v>
      </c>
      <c r="E50" s="25">
        <f t="shared" ref="E50:I50" si="65">E42/$K$44</f>
        <v>5.1999999999999998E-2</v>
      </c>
      <c r="F50" s="25">
        <f t="shared" si="65"/>
        <v>3.2000000000000001E-2</v>
      </c>
      <c r="G50" s="25">
        <f t="shared" si="65"/>
        <v>0.02</v>
      </c>
      <c r="H50" s="25">
        <f t="shared" si="65"/>
        <v>0.02</v>
      </c>
      <c r="I50" s="25">
        <f t="shared" si="65"/>
        <v>5.6000000000000001E-2</v>
      </c>
      <c r="J50" s="25">
        <f t="shared" ref="E50:J50" si="66">J42/$K$26</f>
        <v>1.6E-2</v>
      </c>
      <c r="K50" s="25">
        <f t="shared" ref="K50:K51" si="67">SUM(E50:J50)</f>
        <v>0.19600000000000001</v>
      </c>
      <c r="M50" s="24"/>
      <c r="N50" s="22" t="s">
        <v>40</v>
      </c>
      <c r="O50" s="25">
        <f t="shared" ref="O50:O51" si="68">E50/E$52</f>
        <v>0.54166666666666663</v>
      </c>
      <c r="P50" s="25">
        <f t="shared" si="64"/>
        <v>0.32</v>
      </c>
      <c r="Q50" s="25">
        <f t="shared" si="64"/>
        <v>0.13888888888888887</v>
      </c>
      <c r="R50" s="25">
        <f t="shared" si="64"/>
        <v>0.12195121951219512</v>
      </c>
      <c r="S50" s="25">
        <f t="shared" si="64"/>
        <v>0.16867469879518074</v>
      </c>
      <c r="T50" s="25">
        <f t="shared" si="64"/>
        <v>9.7560975609756101E-2</v>
      </c>
    </row>
    <row r="51" spans="3:20" x14ac:dyDescent="0.2">
      <c r="C51" s="24"/>
      <c r="D51" s="22" t="s">
        <v>41</v>
      </c>
      <c r="E51" s="25">
        <f t="shared" ref="E51:I51" si="69">E43/$K$44</f>
        <v>3.5999999999999997E-2</v>
      </c>
      <c r="F51" s="25">
        <f t="shared" si="69"/>
        <v>0</v>
      </c>
      <c r="G51" s="25">
        <f t="shared" si="69"/>
        <v>9.1999999999999998E-2</v>
      </c>
      <c r="H51" s="25">
        <f t="shared" si="69"/>
        <v>3.2000000000000001E-2</v>
      </c>
      <c r="I51" s="25">
        <f t="shared" si="69"/>
        <v>0.23599999999999999</v>
      </c>
      <c r="J51" s="25">
        <f t="shared" ref="E51:J51" si="70">J43/$K$26</f>
        <v>2.8000000000000001E-2</v>
      </c>
      <c r="K51" s="25">
        <f t="shared" si="67"/>
        <v>0.42400000000000004</v>
      </c>
      <c r="M51" s="24"/>
      <c r="N51" s="22" t="s">
        <v>41</v>
      </c>
      <c r="O51" s="25">
        <f t="shared" si="68"/>
        <v>0.37499999999999994</v>
      </c>
      <c r="P51" s="25">
        <f t="shared" si="64"/>
        <v>0</v>
      </c>
      <c r="Q51" s="25">
        <f t="shared" si="64"/>
        <v>0.63888888888888884</v>
      </c>
      <c r="R51" s="25">
        <f t="shared" si="64"/>
        <v>0.1951219512195122</v>
      </c>
      <c r="S51" s="25">
        <f t="shared" si="64"/>
        <v>0.71084337349397597</v>
      </c>
      <c r="T51" s="25">
        <f t="shared" si="64"/>
        <v>0.17073170731707316</v>
      </c>
    </row>
    <row r="52" spans="3:20" x14ac:dyDescent="0.2">
      <c r="C52" s="19" t="s">
        <v>43</v>
      </c>
      <c r="D52" s="19"/>
      <c r="E52" s="25">
        <f>SUM(E49:E51)</f>
        <v>9.6000000000000002E-2</v>
      </c>
      <c r="F52" s="25">
        <f t="shared" ref="F52" si="71">SUM(F49:F51)</f>
        <v>0.1</v>
      </c>
      <c r="G52" s="25">
        <f t="shared" ref="G52" si="72">SUM(G49:G51)</f>
        <v>0.14400000000000002</v>
      </c>
      <c r="H52" s="25">
        <f t="shared" ref="H52" si="73">SUM(H49:H51)</f>
        <v>0.16400000000000001</v>
      </c>
      <c r="I52" s="25">
        <f t="shared" ref="I52" si="74">SUM(I49:I51)</f>
        <v>0.33199999999999996</v>
      </c>
      <c r="J52" s="25">
        <f t="shared" ref="J52" si="75">SUM(J49:J51)</f>
        <v>0.16400000000000001</v>
      </c>
      <c r="K52" s="25">
        <f t="shared" ref="K52" si="76">SUM(K49:K51)</f>
        <v>1</v>
      </c>
      <c r="M52" s="19" t="s">
        <v>43</v>
      </c>
      <c r="N52" s="19"/>
      <c r="O52" s="25">
        <f>SUM(O49:O51)</f>
        <v>1</v>
      </c>
      <c r="P52" s="25">
        <f t="shared" ref="P52" si="77">SUM(P49:P51)</f>
        <v>1</v>
      </c>
      <c r="Q52" s="25">
        <f t="shared" ref="Q52" si="78">SUM(Q49:Q51)</f>
        <v>0.99999999999999989</v>
      </c>
      <c r="R52" s="25">
        <f t="shared" ref="R52" si="79">SUM(R49:R51)</f>
        <v>1</v>
      </c>
      <c r="S52" s="25">
        <f t="shared" ref="S52" si="80">SUM(S49:S51)</f>
        <v>1</v>
      </c>
      <c r="T52" s="25">
        <f t="shared" ref="T52" si="81">SUM(T49:T51)</f>
        <v>1</v>
      </c>
    </row>
    <row r="55" spans="3:20" x14ac:dyDescent="0.2">
      <c r="N55" s="1"/>
      <c r="O55" s="27">
        <f>((O49*(1-O49))^(0.5))*1.96/(250^(0.5))</f>
        <v>3.426108904022495E-2</v>
      </c>
      <c r="P55" s="27">
        <f t="shared" ref="P55:S55" si="82">((P49*(1-P49))^(0.5))*1.96/(250^(0.5))</f>
        <v>5.7824982836140987E-2</v>
      </c>
      <c r="Q55" s="27">
        <f t="shared" si="82"/>
        <v>5.1535628332778881E-2</v>
      </c>
      <c r="R55" s="27">
        <f t="shared" si="82"/>
        <v>5.768367245431566E-2</v>
      </c>
      <c r="S55" s="27">
        <f t="shared" si="82"/>
        <v>4.0352403230897255E-2</v>
      </c>
      <c r="T55" s="27">
        <f t="shared" ref="T55" si="83">((T49*(1-T49))^(0.5))*1.96/(250^(0.5))</f>
        <v>5.4923623352266034E-2</v>
      </c>
    </row>
    <row r="56" spans="3:20" x14ac:dyDescent="0.2">
      <c r="O56" s="28">
        <f t="shared" ref="O56:S56" si="84">((O50*(1-O50))^(0.5))*1.96/(250^(0.5))</f>
        <v>6.1765056643884195E-2</v>
      </c>
      <c r="P56" s="27">
        <f t="shared" si="84"/>
        <v>5.7824982836140987E-2</v>
      </c>
      <c r="Q56" s="27">
        <f t="shared" si="84"/>
        <v>4.2869598425175418E-2</v>
      </c>
      <c r="R56" s="27">
        <f t="shared" si="84"/>
        <v>4.056378413050634E-2</v>
      </c>
      <c r="S56" s="27">
        <f t="shared" si="84"/>
        <v>4.6419080974648683E-2</v>
      </c>
      <c r="T56" s="27">
        <f t="shared" ref="T56" si="85">((T50*(1-T50))^(0.5))*1.96/(250^(0.5))</f>
        <v>3.6781807571586188E-2</v>
      </c>
    </row>
    <row r="57" spans="3:20" x14ac:dyDescent="0.2">
      <c r="O57" s="27">
        <f t="shared" ref="O57:S57" si="86">((O51*(1-O51))^(0.5))*1.96/(250^(0.5))</f>
        <v>6.0012498698187859E-2</v>
      </c>
      <c r="P57" s="27">
        <f t="shared" si="86"/>
        <v>0</v>
      </c>
      <c r="Q57" s="27">
        <f t="shared" si="86"/>
        <v>5.9541416232010987E-2</v>
      </c>
      <c r="R57" s="27">
        <f t="shared" si="86"/>
        <v>4.912518215450469E-2</v>
      </c>
      <c r="S57" s="27">
        <f t="shared" si="86"/>
        <v>5.620042519529888E-2</v>
      </c>
      <c r="T57" s="27">
        <f t="shared" ref="T57" si="87">((T51*(1-T51))^(0.5))*1.96/(250^(0.5))</f>
        <v>4.6643452485063255E-2</v>
      </c>
    </row>
  </sheetData>
  <mergeCells count="78">
    <mergeCell ref="M48:N48"/>
    <mergeCell ref="M49:M51"/>
    <mergeCell ref="M52:N52"/>
    <mergeCell ref="M34:N34"/>
    <mergeCell ref="M46:T46"/>
    <mergeCell ref="M47:N47"/>
    <mergeCell ref="O47:P47"/>
    <mergeCell ref="Q47:R47"/>
    <mergeCell ref="S47:T47"/>
    <mergeCell ref="M16:N16"/>
    <mergeCell ref="M28:T28"/>
    <mergeCell ref="M29:N29"/>
    <mergeCell ref="O29:P29"/>
    <mergeCell ref="Q29:R29"/>
    <mergeCell ref="S29:T29"/>
    <mergeCell ref="M30:N30"/>
    <mergeCell ref="C49:C51"/>
    <mergeCell ref="C52:D52"/>
    <mergeCell ref="M10:T10"/>
    <mergeCell ref="M11:N11"/>
    <mergeCell ref="O11:P11"/>
    <mergeCell ref="Q11:R11"/>
    <mergeCell ref="S11:T11"/>
    <mergeCell ref="M12:N12"/>
    <mergeCell ref="M13:M15"/>
    <mergeCell ref="C41:C43"/>
    <mergeCell ref="C44:D44"/>
    <mergeCell ref="C46:J46"/>
    <mergeCell ref="K46:K48"/>
    <mergeCell ref="C47:D47"/>
    <mergeCell ref="E47:F47"/>
    <mergeCell ref="G47:H47"/>
    <mergeCell ref="I47:J47"/>
    <mergeCell ref="C48:D48"/>
    <mergeCell ref="C31:C33"/>
    <mergeCell ref="C34:D34"/>
    <mergeCell ref="C38:J38"/>
    <mergeCell ref="K38:K40"/>
    <mergeCell ref="C39:D39"/>
    <mergeCell ref="E39:F39"/>
    <mergeCell ref="G39:H39"/>
    <mergeCell ref="I39:J39"/>
    <mergeCell ref="C40:D40"/>
    <mergeCell ref="C23:C25"/>
    <mergeCell ref="C26:D26"/>
    <mergeCell ref="C28:J28"/>
    <mergeCell ref="K28:K30"/>
    <mergeCell ref="C29:D29"/>
    <mergeCell ref="E29:F29"/>
    <mergeCell ref="G29:H29"/>
    <mergeCell ref="I29:J29"/>
    <mergeCell ref="C30:D30"/>
    <mergeCell ref="K20:K22"/>
    <mergeCell ref="C21:D21"/>
    <mergeCell ref="E21:F21"/>
    <mergeCell ref="G21:H21"/>
    <mergeCell ref="I21:J21"/>
    <mergeCell ref="C22:D22"/>
    <mergeCell ref="G11:H11"/>
    <mergeCell ref="I11:J11"/>
    <mergeCell ref="C12:D12"/>
    <mergeCell ref="C13:C15"/>
    <mergeCell ref="C16:D16"/>
    <mergeCell ref="C20:J20"/>
    <mergeCell ref="C2:J2"/>
    <mergeCell ref="K2:K4"/>
    <mergeCell ref="C8:D8"/>
    <mergeCell ref="C10:J10"/>
    <mergeCell ref="K10:K12"/>
    <mergeCell ref="C11:D11"/>
    <mergeCell ref="E11:F11"/>
    <mergeCell ref="M31:M33"/>
    <mergeCell ref="E3:F3"/>
    <mergeCell ref="G3:H3"/>
    <mergeCell ref="I3:J3"/>
    <mergeCell ref="C3:D3"/>
    <mergeCell ref="C4:D4"/>
    <mergeCell ref="C5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57"/>
  <sheetViews>
    <sheetView topLeftCell="E33" workbookViewId="0">
      <selection activeCell="M46" sqref="M46:T52"/>
    </sheetView>
  </sheetViews>
  <sheetFormatPr baseColWidth="10" defaultRowHeight="12.75" x14ac:dyDescent="0.2"/>
  <cols>
    <col min="1" max="1" width="11.42578125" style="1"/>
    <col min="2" max="2" width="15.42578125" style="1" bestFit="1" customWidth="1"/>
    <col min="3" max="3" width="11.42578125" style="1"/>
    <col min="4" max="4" width="12.5703125" style="1" bestFit="1" customWidth="1"/>
    <col min="5" max="13" width="11.42578125" style="1"/>
    <col min="14" max="14" width="11.42578125" style="11"/>
    <col min="15" max="16384" width="11.42578125" style="1"/>
  </cols>
  <sheetData>
    <row r="2" spans="3:20" ht="15" customHeight="1" x14ac:dyDescent="0.2">
      <c r="C2" s="23" t="s">
        <v>56</v>
      </c>
      <c r="D2" s="23"/>
      <c r="E2" s="23"/>
      <c r="F2" s="23"/>
      <c r="G2" s="23"/>
      <c r="H2" s="23"/>
      <c r="I2" s="23"/>
      <c r="J2" s="23"/>
      <c r="K2" s="19" t="s">
        <v>43</v>
      </c>
    </row>
    <row r="3" spans="3:20" ht="15" customHeight="1" x14ac:dyDescent="0.2">
      <c r="C3" s="21" t="s">
        <v>32</v>
      </c>
      <c r="D3" s="21"/>
      <c r="E3" s="19" t="s">
        <v>33</v>
      </c>
      <c r="F3" s="19"/>
      <c r="G3" s="19" t="s">
        <v>34</v>
      </c>
      <c r="H3" s="19"/>
      <c r="I3" s="19" t="s">
        <v>35</v>
      </c>
      <c r="J3" s="19"/>
      <c r="K3" s="19"/>
    </row>
    <row r="4" spans="3:20" ht="15" customHeight="1" x14ac:dyDescent="0.2">
      <c r="C4" s="21" t="s">
        <v>36</v>
      </c>
      <c r="D4" s="21"/>
      <c r="E4" s="20" t="s">
        <v>37</v>
      </c>
      <c r="F4" s="20" t="s">
        <v>38</v>
      </c>
      <c r="G4" s="20" t="s">
        <v>37</v>
      </c>
      <c r="H4" s="20" t="s">
        <v>38</v>
      </c>
      <c r="I4" s="20" t="s">
        <v>37</v>
      </c>
      <c r="J4" s="20" t="s">
        <v>38</v>
      </c>
      <c r="K4" s="19"/>
    </row>
    <row r="5" spans="3:20" ht="15" customHeight="1" x14ac:dyDescent="0.2">
      <c r="C5" s="24" t="s">
        <v>42</v>
      </c>
      <c r="D5" s="22" t="s">
        <v>39</v>
      </c>
      <c r="E5" s="2">
        <v>1</v>
      </c>
      <c r="F5" s="2">
        <v>17</v>
      </c>
      <c r="G5" s="2">
        <v>9</v>
      </c>
      <c r="H5" s="2">
        <v>52</v>
      </c>
      <c r="I5" s="2">
        <v>11</v>
      </c>
      <c r="J5" s="2">
        <v>50</v>
      </c>
      <c r="K5" s="2">
        <f>SUM(E5:J5)</f>
        <v>140</v>
      </c>
    </row>
    <row r="6" spans="3:20" ht="15" customHeight="1" x14ac:dyDescent="0.2">
      <c r="C6" s="24"/>
      <c r="D6" s="22" t="s">
        <v>40</v>
      </c>
      <c r="E6" s="2">
        <v>2</v>
      </c>
      <c r="F6" s="2">
        <v>5</v>
      </c>
      <c r="G6" s="2">
        <v>4</v>
      </c>
      <c r="H6" s="2">
        <v>11</v>
      </c>
      <c r="I6" s="2">
        <v>3</v>
      </c>
      <c r="J6" s="2">
        <v>8</v>
      </c>
      <c r="K6" s="2">
        <f t="shared" ref="K6:K7" si="0">SUM(E6:J6)</f>
        <v>33</v>
      </c>
    </row>
    <row r="7" spans="3:20" ht="15" customHeight="1" x14ac:dyDescent="0.2">
      <c r="C7" s="24"/>
      <c r="D7" s="22" t="s">
        <v>41</v>
      </c>
      <c r="E7" s="2">
        <v>5</v>
      </c>
      <c r="F7" s="2">
        <v>0</v>
      </c>
      <c r="G7" s="2">
        <v>18</v>
      </c>
      <c r="H7" s="2">
        <v>1</v>
      </c>
      <c r="I7" s="2">
        <v>46</v>
      </c>
      <c r="J7" s="2">
        <v>7</v>
      </c>
      <c r="K7" s="2">
        <f t="shared" si="0"/>
        <v>77</v>
      </c>
    </row>
    <row r="8" spans="3:20" ht="15" customHeight="1" x14ac:dyDescent="0.2">
      <c r="C8" s="19" t="s">
        <v>43</v>
      </c>
      <c r="D8" s="19"/>
      <c r="E8" s="2">
        <f>SUM(E5:E7)</f>
        <v>8</v>
      </c>
      <c r="F8" s="2">
        <f t="shared" ref="F8:K8" si="1">SUM(F5:F7)</f>
        <v>22</v>
      </c>
      <c r="G8" s="2">
        <f t="shared" si="1"/>
        <v>31</v>
      </c>
      <c r="H8" s="2">
        <f t="shared" si="1"/>
        <v>64</v>
      </c>
      <c r="I8" s="2">
        <f t="shared" si="1"/>
        <v>60</v>
      </c>
      <c r="J8" s="2">
        <f t="shared" si="1"/>
        <v>65</v>
      </c>
      <c r="K8" s="2">
        <f t="shared" si="1"/>
        <v>250</v>
      </c>
    </row>
    <row r="10" spans="3:20" x14ac:dyDescent="0.2">
      <c r="C10" s="23" t="s">
        <v>57</v>
      </c>
      <c r="D10" s="23"/>
      <c r="E10" s="23"/>
      <c r="F10" s="23"/>
      <c r="G10" s="23"/>
      <c r="H10" s="23"/>
      <c r="I10" s="23"/>
      <c r="J10" s="23"/>
      <c r="K10" s="19" t="s">
        <v>43</v>
      </c>
      <c r="M10" s="23" t="s">
        <v>79</v>
      </c>
      <c r="N10" s="23"/>
      <c r="O10" s="23"/>
      <c r="P10" s="23"/>
      <c r="Q10" s="23"/>
      <c r="R10" s="23"/>
      <c r="S10" s="23"/>
      <c r="T10" s="23"/>
    </row>
    <row r="11" spans="3:20" x14ac:dyDescent="0.2">
      <c r="C11" s="21" t="s">
        <v>32</v>
      </c>
      <c r="D11" s="21"/>
      <c r="E11" s="19" t="s">
        <v>33</v>
      </c>
      <c r="F11" s="19"/>
      <c r="G11" s="19" t="s">
        <v>34</v>
      </c>
      <c r="H11" s="19"/>
      <c r="I11" s="19" t="s">
        <v>35</v>
      </c>
      <c r="J11" s="19"/>
      <c r="K11" s="19"/>
      <c r="M11" s="21" t="s">
        <v>32</v>
      </c>
      <c r="N11" s="21"/>
      <c r="O11" s="19" t="s">
        <v>33</v>
      </c>
      <c r="P11" s="19"/>
      <c r="Q11" s="19" t="s">
        <v>34</v>
      </c>
      <c r="R11" s="19"/>
      <c r="S11" s="19" t="s">
        <v>35</v>
      </c>
      <c r="T11" s="19"/>
    </row>
    <row r="12" spans="3:20" x14ac:dyDescent="0.2">
      <c r="C12" s="21" t="s">
        <v>36</v>
      </c>
      <c r="D12" s="21"/>
      <c r="E12" s="20" t="s">
        <v>37</v>
      </c>
      <c r="F12" s="20" t="s">
        <v>38</v>
      </c>
      <c r="G12" s="20" t="s">
        <v>37</v>
      </c>
      <c r="H12" s="20" t="s">
        <v>38</v>
      </c>
      <c r="I12" s="20" t="s">
        <v>37</v>
      </c>
      <c r="J12" s="20" t="s">
        <v>38</v>
      </c>
      <c r="K12" s="19"/>
      <c r="M12" s="21" t="s">
        <v>36</v>
      </c>
      <c r="N12" s="21"/>
      <c r="O12" s="20" t="s">
        <v>37</v>
      </c>
      <c r="P12" s="20" t="s">
        <v>38</v>
      </c>
      <c r="Q12" s="20" t="s">
        <v>37</v>
      </c>
      <c r="R12" s="20" t="s">
        <v>38</v>
      </c>
      <c r="S12" s="20" t="s">
        <v>37</v>
      </c>
      <c r="T12" s="20" t="s">
        <v>38</v>
      </c>
    </row>
    <row r="13" spans="3:20" x14ac:dyDescent="0.2">
      <c r="C13" s="24" t="s">
        <v>42</v>
      </c>
      <c r="D13" s="22" t="s">
        <v>39</v>
      </c>
      <c r="E13" s="25">
        <f>E5/$K$8</f>
        <v>4.0000000000000001E-3</v>
      </c>
      <c r="F13" s="25">
        <f t="shared" ref="F13:J13" si="2">F5/$K$8</f>
        <v>6.8000000000000005E-2</v>
      </c>
      <c r="G13" s="25">
        <f t="shared" si="2"/>
        <v>3.5999999999999997E-2</v>
      </c>
      <c r="H13" s="25">
        <f t="shared" si="2"/>
        <v>0.20799999999999999</v>
      </c>
      <c r="I13" s="25">
        <f t="shared" si="2"/>
        <v>4.3999999999999997E-2</v>
      </c>
      <c r="J13" s="25">
        <f t="shared" si="2"/>
        <v>0.2</v>
      </c>
      <c r="K13" s="25">
        <f>SUM(E13:J13)</f>
        <v>0.56000000000000005</v>
      </c>
      <c r="M13" s="24" t="s">
        <v>42</v>
      </c>
      <c r="N13" s="22" t="s">
        <v>39</v>
      </c>
      <c r="O13" s="25">
        <f>E13/E$16</f>
        <v>0.125</v>
      </c>
      <c r="P13" s="25">
        <f t="shared" ref="P13:T15" si="3">F13/F$16</f>
        <v>0.77272727272727271</v>
      </c>
      <c r="Q13" s="25">
        <f t="shared" si="3"/>
        <v>0.29032258064516125</v>
      </c>
      <c r="R13" s="25">
        <f t="shared" si="3"/>
        <v>0.8125</v>
      </c>
      <c r="S13" s="25">
        <f t="shared" si="3"/>
        <v>0.18333333333333332</v>
      </c>
      <c r="T13" s="25">
        <f t="shared" si="3"/>
        <v>0.76923076923076927</v>
      </c>
    </row>
    <row r="14" spans="3:20" x14ac:dyDescent="0.2">
      <c r="C14" s="24"/>
      <c r="D14" s="22" t="s">
        <v>40</v>
      </c>
      <c r="E14" s="25">
        <f t="shared" ref="E14:J15" si="4">E6/$K$8</f>
        <v>8.0000000000000002E-3</v>
      </c>
      <c r="F14" s="25">
        <f t="shared" si="4"/>
        <v>0.02</v>
      </c>
      <c r="G14" s="25">
        <f t="shared" si="4"/>
        <v>1.6E-2</v>
      </c>
      <c r="H14" s="25">
        <f t="shared" si="4"/>
        <v>4.3999999999999997E-2</v>
      </c>
      <c r="I14" s="25">
        <f t="shared" si="4"/>
        <v>1.2E-2</v>
      </c>
      <c r="J14" s="25">
        <f t="shared" si="4"/>
        <v>3.2000000000000001E-2</v>
      </c>
      <c r="K14" s="25">
        <f t="shared" ref="K14:K15" si="5">SUM(E14:J14)</f>
        <v>0.13200000000000001</v>
      </c>
      <c r="M14" s="24"/>
      <c r="N14" s="22" t="s">
        <v>40</v>
      </c>
      <c r="O14" s="25">
        <f t="shared" ref="O14:O15" si="6">E14/E$16</f>
        <v>0.25</v>
      </c>
      <c r="P14" s="25">
        <f t="shared" si="3"/>
        <v>0.22727272727272727</v>
      </c>
      <c r="Q14" s="25">
        <f t="shared" si="3"/>
        <v>0.12903225806451613</v>
      </c>
      <c r="R14" s="25">
        <f t="shared" si="3"/>
        <v>0.171875</v>
      </c>
      <c r="S14" s="25">
        <f t="shared" si="3"/>
        <v>0.05</v>
      </c>
      <c r="T14" s="25">
        <f t="shared" si="3"/>
        <v>0.12307692307692307</v>
      </c>
    </row>
    <row r="15" spans="3:20" x14ac:dyDescent="0.2">
      <c r="C15" s="24"/>
      <c r="D15" s="22" t="s">
        <v>41</v>
      </c>
      <c r="E15" s="25">
        <f t="shared" si="4"/>
        <v>0.02</v>
      </c>
      <c r="F15" s="25">
        <f t="shared" si="4"/>
        <v>0</v>
      </c>
      <c r="G15" s="25">
        <f t="shared" si="4"/>
        <v>7.1999999999999995E-2</v>
      </c>
      <c r="H15" s="25">
        <f t="shared" si="4"/>
        <v>4.0000000000000001E-3</v>
      </c>
      <c r="I15" s="25">
        <f t="shared" si="4"/>
        <v>0.184</v>
      </c>
      <c r="J15" s="25">
        <f t="shared" si="4"/>
        <v>2.8000000000000001E-2</v>
      </c>
      <c r="K15" s="25">
        <f t="shared" si="5"/>
        <v>0.30800000000000005</v>
      </c>
      <c r="M15" s="24"/>
      <c r="N15" s="22" t="s">
        <v>41</v>
      </c>
      <c r="O15" s="25">
        <f t="shared" si="6"/>
        <v>0.625</v>
      </c>
      <c r="P15" s="25">
        <f t="shared" si="3"/>
        <v>0</v>
      </c>
      <c r="Q15" s="25">
        <f t="shared" si="3"/>
        <v>0.58064516129032251</v>
      </c>
      <c r="R15" s="25">
        <f t="shared" si="3"/>
        <v>1.5625E-2</v>
      </c>
      <c r="S15" s="25">
        <f t="shared" si="3"/>
        <v>0.76666666666666672</v>
      </c>
      <c r="T15" s="25">
        <f t="shared" si="3"/>
        <v>0.10769230769230768</v>
      </c>
    </row>
    <row r="16" spans="3:20" x14ac:dyDescent="0.2">
      <c r="C16" s="19" t="s">
        <v>43</v>
      </c>
      <c r="D16" s="19"/>
      <c r="E16" s="25">
        <f>SUM(E13:E15)</f>
        <v>3.2000000000000001E-2</v>
      </c>
      <c r="F16" s="25">
        <f t="shared" ref="F16:K16" si="7">SUM(F13:F15)</f>
        <v>8.8000000000000009E-2</v>
      </c>
      <c r="G16" s="25">
        <f t="shared" si="7"/>
        <v>0.124</v>
      </c>
      <c r="H16" s="25">
        <f t="shared" si="7"/>
        <v>0.25600000000000001</v>
      </c>
      <c r="I16" s="25">
        <f t="shared" si="7"/>
        <v>0.24</v>
      </c>
      <c r="J16" s="25">
        <f t="shared" si="7"/>
        <v>0.26</v>
      </c>
      <c r="K16" s="25">
        <f t="shared" si="7"/>
        <v>1</v>
      </c>
      <c r="M16" s="19" t="s">
        <v>43</v>
      </c>
      <c r="N16" s="19"/>
      <c r="O16" s="25">
        <f>SUM(O13:O15)</f>
        <v>1</v>
      </c>
      <c r="P16" s="25">
        <f t="shared" ref="P16:T16" si="8">SUM(P13:P15)</f>
        <v>1</v>
      </c>
      <c r="Q16" s="25">
        <f t="shared" si="8"/>
        <v>0.99999999999999989</v>
      </c>
      <c r="R16" s="25">
        <f t="shared" si="8"/>
        <v>1</v>
      </c>
      <c r="S16" s="25">
        <f t="shared" si="8"/>
        <v>1</v>
      </c>
      <c r="T16" s="25">
        <f t="shared" si="8"/>
        <v>1</v>
      </c>
    </row>
    <row r="18" spans="3:20" x14ac:dyDescent="0.2">
      <c r="N18" s="1"/>
    </row>
    <row r="19" spans="3:20" x14ac:dyDescent="0.2">
      <c r="O19" s="27">
        <f>((O13*(1-O13))^(0.5))*1.96/(250^(0.5))</f>
        <v>4.0996341300169707E-2</v>
      </c>
      <c r="P19" s="27">
        <f t="shared" ref="P19:T19" si="9">((P13*(1-P13))^(0.5))*1.96/(250^(0.5))</f>
        <v>5.1948480517712683E-2</v>
      </c>
      <c r="Q19" s="27">
        <f t="shared" si="9"/>
        <v>5.6267415618222572E-2</v>
      </c>
      <c r="R19" s="27">
        <f t="shared" si="9"/>
        <v>4.8383623262422175E-2</v>
      </c>
      <c r="S19" s="27">
        <f t="shared" si="9"/>
        <v>4.7965524656314928E-2</v>
      </c>
      <c r="T19" s="27">
        <f t="shared" si="9"/>
        <v>5.2227993582076915E-2</v>
      </c>
    </row>
    <row r="20" spans="3:20" x14ac:dyDescent="0.2">
      <c r="C20" s="23" t="s">
        <v>58</v>
      </c>
      <c r="D20" s="23"/>
      <c r="E20" s="23"/>
      <c r="F20" s="23"/>
      <c r="G20" s="23"/>
      <c r="H20" s="23"/>
      <c r="I20" s="23"/>
      <c r="J20" s="23"/>
      <c r="K20" s="19" t="s">
        <v>43</v>
      </c>
      <c r="O20" s="27">
        <f t="shared" ref="O20:S21" si="10">((O14*(1-O14))^(0.5))*1.96/(250^(0.5))</f>
        <v>5.3676810635506278E-2</v>
      </c>
      <c r="P20" s="27">
        <f t="shared" ref="P20:T20" si="11">((P14*(1-P14))^(0.5))*1.96/(250^(0.5))</f>
        <v>5.1948480517712683E-2</v>
      </c>
      <c r="Q20" s="27">
        <f t="shared" si="11"/>
        <v>4.1556240492004862E-2</v>
      </c>
      <c r="R20" s="27">
        <f t="shared" si="11"/>
        <v>4.6767092463611638E-2</v>
      </c>
      <c r="S20" s="27">
        <f t="shared" si="11"/>
        <v>2.7016735554096831E-2</v>
      </c>
      <c r="T20" s="27">
        <f t="shared" si="11"/>
        <v>4.0724440998920496E-2</v>
      </c>
    </row>
    <row r="21" spans="3:20" x14ac:dyDescent="0.2">
      <c r="C21" s="21" t="s">
        <v>32</v>
      </c>
      <c r="D21" s="21"/>
      <c r="E21" s="19" t="s">
        <v>33</v>
      </c>
      <c r="F21" s="19"/>
      <c r="G21" s="19" t="s">
        <v>34</v>
      </c>
      <c r="H21" s="19"/>
      <c r="I21" s="19" t="s">
        <v>35</v>
      </c>
      <c r="J21" s="19"/>
      <c r="K21" s="19"/>
      <c r="O21" s="29">
        <f t="shared" si="10"/>
        <v>6.0012498698187866E-2</v>
      </c>
      <c r="P21" s="27">
        <f t="shared" ref="P21:T21" si="12">((P15*(1-P15))^(0.5))*1.96/(250^(0.5))</f>
        <v>0</v>
      </c>
      <c r="Q21" s="28">
        <f t="shared" si="12"/>
        <v>6.1169129754832872E-2</v>
      </c>
      <c r="R21" s="27">
        <f t="shared" si="12"/>
        <v>1.5373627987563638E-2</v>
      </c>
      <c r="S21" s="27">
        <f t="shared" si="12"/>
        <v>5.2429745586090933E-2</v>
      </c>
      <c r="T21" s="27">
        <f t="shared" si="12"/>
        <v>3.8426933355403106E-2</v>
      </c>
    </row>
    <row r="22" spans="3:20" x14ac:dyDescent="0.2">
      <c r="C22" s="21" t="s">
        <v>36</v>
      </c>
      <c r="D22" s="21"/>
      <c r="E22" s="20" t="s">
        <v>37</v>
      </c>
      <c r="F22" s="20" t="s">
        <v>38</v>
      </c>
      <c r="G22" s="20" t="s">
        <v>37</v>
      </c>
      <c r="H22" s="20" t="s">
        <v>38</v>
      </c>
      <c r="I22" s="20" t="s">
        <v>37</v>
      </c>
      <c r="J22" s="20" t="s">
        <v>38</v>
      </c>
      <c r="K22" s="19"/>
    </row>
    <row r="23" spans="3:20" x14ac:dyDescent="0.2">
      <c r="C23" s="24" t="s">
        <v>42</v>
      </c>
      <c r="D23" s="22" t="s">
        <v>39</v>
      </c>
      <c r="E23" s="2">
        <v>2</v>
      </c>
      <c r="F23" s="2">
        <v>14</v>
      </c>
      <c r="G23" s="2">
        <v>2</v>
      </c>
      <c r="H23" s="2">
        <v>45</v>
      </c>
      <c r="I23" s="2">
        <v>7</v>
      </c>
      <c r="J23" s="2">
        <v>33</v>
      </c>
      <c r="K23" s="2">
        <f>SUM(E23:J23)</f>
        <v>103</v>
      </c>
    </row>
    <row r="24" spans="3:20" x14ac:dyDescent="0.2">
      <c r="C24" s="24"/>
      <c r="D24" s="22" t="s">
        <v>40</v>
      </c>
      <c r="E24" s="2">
        <v>2</v>
      </c>
      <c r="F24" s="2">
        <v>7</v>
      </c>
      <c r="G24" s="2">
        <v>9</v>
      </c>
      <c r="H24" s="2">
        <v>11</v>
      </c>
      <c r="I24" s="2">
        <v>5</v>
      </c>
      <c r="J24" s="2">
        <v>11</v>
      </c>
      <c r="K24" s="2">
        <f t="shared" ref="K24:K25" si="13">SUM(E24:J24)</f>
        <v>45</v>
      </c>
    </row>
    <row r="25" spans="3:20" x14ac:dyDescent="0.2">
      <c r="C25" s="24"/>
      <c r="D25" s="22" t="s">
        <v>41</v>
      </c>
      <c r="E25" s="2">
        <v>3</v>
      </c>
      <c r="F25" s="2">
        <v>2</v>
      </c>
      <c r="G25" s="2">
        <v>21</v>
      </c>
      <c r="H25" s="2">
        <v>7</v>
      </c>
      <c r="I25" s="2">
        <v>60</v>
      </c>
      <c r="J25" s="2">
        <v>9</v>
      </c>
      <c r="K25" s="2">
        <f t="shared" si="13"/>
        <v>102</v>
      </c>
    </row>
    <row r="26" spans="3:20" x14ac:dyDescent="0.2">
      <c r="C26" s="19" t="s">
        <v>43</v>
      </c>
      <c r="D26" s="19"/>
      <c r="E26" s="2">
        <f>SUM(E23:E25)</f>
        <v>7</v>
      </c>
      <c r="F26" s="2">
        <f t="shared" ref="F26:K26" si="14">SUM(F23:F25)</f>
        <v>23</v>
      </c>
      <c r="G26" s="2">
        <f t="shared" si="14"/>
        <v>32</v>
      </c>
      <c r="H26" s="2">
        <f t="shared" si="14"/>
        <v>63</v>
      </c>
      <c r="I26" s="2">
        <f t="shared" si="14"/>
        <v>72</v>
      </c>
      <c r="J26" s="2">
        <f t="shared" si="14"/>
        <v>53</v>
      </c>
      <c r="K26" s="2">
        <f t="shared" si="14"/>
        <v>250</v>
      </c>
    </row>
    <row r="28" spans="3:20" x14ac:dyDescent="0.2">
      <c r="C28" s="23" t="s">
        <v>59</v>
      </c>
      <c r="D28" s="23"/>
      <c r="E28" s="23"/>
      <c r="F28" s="23"/>
      <c r="G28" s="23"/>
      <c r="H28" s="23"/>
      <c r="I28" s="23"/>
      <c r="J28" s="23"/>
      <c r="K28" s="19" t="s">
        <v>43</v>
      </c>
      <c r="M28" s="23" t="s">
        <v>78</v>
      </c>
      <c r="N28" s="23"/>
      <c r="O28" s="23"/>
      <c r="P28" s="23"/>
      <c r="Q28" s="23"/>
      <c r="R28" s="23"/>
      <c r="S28" s="23"/>
      <c r="T28" s="23"/>
    </row>
    <row r="29" spans="3:20" x14ac:dyDescent="0.2">
      <c r="C29" s="21" t="s">
        <v>32</v>
      </c>
      <c r="D29" s="21"/>
      <c r="E29" s="19" t="s">
        <v>33</v>
      </c>
      <c r="F29" s="19"/>
      <c r="G29" s="19" t="s">
        <v>34</v>
      </c>
      <c r="H29" s="19"/>
      <c r="I29" s="19" t="s">
        <v>35</v>
      </c>
      <c r="J29" s="19"/>
      <c r="K29" s="19"/>
      <c r="M29" s="21" t="s">
        <v>32</v>
      </c>
      <c r="N29" s="21"/>
      <c r="O29" s="19" t="s">
        <v>33</v>
      </c>
      <c r="P29" s="19"/>
      <c r="Q29" s="19" t="s">
        <v>34</v>
      </c>
      <c r="R29" s="19"/>
      <c r="S29" s="19" t="s">
        <v>35</v>
      </c>
      <c r="T29" s="19"/>
    </row>
    <row r="30" spans="3:20" x14ac:dyDescent="0.2">
      <c r="C30" s="21" t="s">
        <v>36</v>
      </c>
      <c r="D30" s="21"/>
      <c r="E30" s="20" t="s">
        <v>37</v>
      </c>
      <c r="F30" s="20" t="s">
        <v>38</v>
      </c>
      <c r="G30" s="20" t="s">
        <v>37</v>
      </c>
      <c r="H30" s="20" t="s">
        <v>38</v>
      </c>
      <c r="I30" s="20" t="s">
        <v>37</v>
      </c>
      <c r="J30" s="20" t="s">
        <v>38</v>
      </c>
      <c r="K30" s="19"/>
      <c r="M30" s="21" t="s">
        <v>36</v>
      </c>
      <c r="N30" s="21"/>
      <c r="O30" s="20" t="s">
        <v>37</v>
      </c>
      <c r="P30" s="20" t="s">
        <v>38</v>
      </c>
      <c r="Q30" s="20" t="s">
        <v>37</v>
      </c>
      <c r="R30" s="20" t="s">
        <v>38</v>
      </c>
      <c r="S30" s="20" t="s">
        <v>37</v>
      </c>
      <c r="T30" s="20" t="s">
        <v>38</v>
      </c>
    </row>
    <row r="31" spans="3:20" x14ac:dyDescent="0.2">
      <c r="C31" s="24" t="s">
        <v>42</v>
      </c>
      <c r="D31" s="22" t="s">
        <v>39</v>
      </c>
      <c r="E31" s="25">
        <f>E23/$K$26</f>
        <v>8.0000000000000002E-3</v>
      </c>
      <c r="F31" s="25">
        <f t="shared" ref="F31:J31" si="15">F23/$K$26</f>
        <v>5.6000000000000001E-2</v>
      </c>
      <c r="G31" s="25">
        <f t="shared" si="15"/>
        <v>8.0000000000000002E-3</v>
      </c>
      <c r="H31" s="25">
        <f t="shared" si="15"/>
        <v>0.18</v>
      </c>
      <c r="I31" s="25">
        <f t="shared" si="15"/>
        <v>2.8000000000000001E-2</v>
      </c>
      <c r="J31" s="25">
        <f t="shared" si="15"/>
        <v>0.13200000000000001</v>
      </c>
      <c r="K31" s="25">
        <f>SUM(E31:J31)</f>
        <v>0.41200000000000003</v>
      </c>
      <c r="M31" s="24" t="s">
        <v>42</v>
      </c>
      <c r="N31" s="22" t="s">
        <v>39</v>
      </c>
      <c r="O31" s="25">
        <f>E31/E$34</f>
        <v>0.2857142857142857</v>
      </c>
      <c r="P31" s="25">
        <f t="shared" ref="P31:T33" si="16">F31/F$34</f>
        <v>0.60869565217391308</v>
      </c>
      <c r="Q31" s="25">
        <f t="shared" si="16"/>
        <v>6.25E-2</v>
      </c>
      <c r="R31" s="25">
        <f t="shared" si="16"/>
        <v>0.7142857142857143</v>
      </c>
      <c r="S31" s="25">
        <f t="shared" si="16"/>
        <v>9.7222222222222238E-2</v>
      </c>
      <c r="T31" s="25">
        <f t="shared" si="16"/>
        <v>0.62264150943396235</v>
      </c>
    </row>
    <row r="32" spans="3:20" x14ac:dyDescent="0.2">
      <c r="C32" s="24"/>
      <c r="D32" s="22" t="s">
        <v>40</v>
      </c>
      <c r="E32" s="25">
        <f t="shared" ref="E32:J33" si="17">E24/$K$26</f>
        <v>8.0000000000000002E-3</v>
      </c>
      <c r="F32" s="25">
        <f t="shared" si="17"/>
        <v>2.8000000000000001E-2</v>
      </c>
      <c r="G32" s="25">
        <f t="shared" si="17"/>
        <v>3.5999999999999997E-2</v>
      </c>
      <c r="H32" s="25">
        <f t="shared" si="17"/>
        <v>4.3999999999999997E-2</v>
      </c>
      <c r="I32" s="25">
        <f t="shared" si="17"/>
        <v>0.02</v>
      </c>
      <c r="J32" s="25">
        <f t="shared" si="17"/>
        <v>4.3999999999999997E-2</v>
      </c>
      <c r="K32" s="25">
        <f t="shared" ref="K32:K33" si="18">SUM(E32:J32)</f>
        <v>0.18</v>
      </c>
      <c r="M32" s="24"/>
      <c r="N32" s="22" t="s">
        <v>40</v>
      </c>
      <c r="O32" s="25">
        <f t="shared" ref="O32:O33" si="19">E32/E$34</f>
        <v>0.2857142857142857</v>
      </c>
      <c r="P32" s="25">
        <f t="shared" si="16"/>
        <v>0.30434782608695654</v>
      </c>
      <c r="Q32" s="25">
        <f t="shared" si="16"/>
        <v>0.28125</v>
      </c>
      <c r="R32" s="25">
        <f t="shared" si="16"/>
        <v>0.17460317460317459</v>
      </c>
      <c r="S32" s="25">
        <f t="shared" si="16"/>
        <v>6.9444444444444448E-2</v>
      </c>
      <c r="T32" s="25">
        <f t="shared" si="16"/>
        <v>0.20754716981132074</v>
      </c>
    </row>
    <row r="33" spans="3:20" x14ac:dyDescent="0.2">
      <c r="C33" s="24"/>
      <c r="D33" s="22" t="s">
        <v>41</v>
      </c>
      <c r="E33" s="25">
        <f t="shared" si="17"/>
        <v>1.2E-2</v>
      </c>
      <c r="F33" s="25">
        <f t="shared" si="17"/>
        <v>8.0000000000000002E-3</v>
      </c>
      <c r="G33" s="25">
        <f t="shared" si="17"/>
        <v>8.4000000000000005E-2</v>
      </c>
      <c r="H33" s="25">
        <f t="shared" si="17"/>
        <v>2.8000000000000001E-2</v>
      </c>
      <c r="I33" s="25">
        <f t="shared" si="17"/>
        <v>0.24</v>
      </c>
      <c r="J33" s="25">
        <f t="shared" si="17"/>
        <v>3.5999999999999997E-2</v>
      </c>
      <c r="K33" s="25">
        <f t="shared" si="18"/>
        <v>0.40799999999999997</v>
      </c>
      <c r="M33" s="24"/>
      <c r="N33" s="22" t="s">
        <v>41</v>
      </c>
      <c r="O33" s="25">
        <f t="shared" si="19"/>
        <v>0.42857142857142855</v>
      </c>
      <c r="P33" s="25">
        <f t="shared" si="16"/>
        <v>8.6956521739130432E-2</v>
      </c>
      <c r="Q33" s="25">
        <f t="shared" si="16"/>
        <v>0.65625</v>
      </c>
      <c r="R33" s="25">
        <f t="shared" si="16"/>
        <v>0.11111111111111112</v>
      </c>
      <c r="S33" s="25">
        <f t="shared" si="16"/>
        <v>0.83333333333333337</v>
      </c>
      <c r="T33" s="25">
        <f t="shared" si="16"/>
        <v>0.16981132075471697</v>
      </c>
    </row>
    <row r="34" spans="3:20" x14ac:dyDescent="0.2">
      <c r="C34" s="19" t="s">
        <v>43</v>
      </c>
      <c r="D34" s="19"/>
      <c r="E34" s="25">
        <f>SUM(E31:E33)</f>
        <v>2.8000000000000001E-2</v>
      </c>
      <c r="F34" s="25">
        <f t="shared" ref="F34:K34" si="20">SUM(F31:F33)</f>
        <v>9.1999999999999998E-2</v>
      </c>
      <c r="G34" s="25">
        <f t="shared" si="20"/>
        <v>0.128</v>
      </c>
      <c r="H34" s="25">
        <f t="shared" si="20"/>
        <v>0.252</v>
      </c>
      <c r="I34" s="25">
        <f t="shared" si="20"/>
        <v>0.28799999999999998</v>
      </c>
      <c r="J34" s="25">
        <f t="shared" si="20"/>
        <v>0.21199999999999999</v>
      </c>
      <c r="K34" s="25">
        <f t="shared" si="20"/>
        <v>1</v>
      </c>
      <c r="M34" s="19" t="s">
        <v>43</v>
      </c>
      <c r="N34" s="19"/>
      <c r="O34" s="25">
        <f>SUM(O31:O33)</f>
        <v>1</v>
      </c>
      <c r="P34" s="25">
        <f t="shared" ref="P34:T34" si="21">SUM(P31:P33)</f>
        <v>1</v>
      </c>
      <c r="Q34" s="25">
        <f t="shared" si="21"/>
        <v>1</v>
      </c>
      <c r="R34" s="25">
        <f t="shared" si="21"/>
        <v>1</v>
      </c>
      <c r="S34" s="25">
        <f t="shared" si="21"/>
        <v>1</v>
      </c>
      <c r="T34" s="25">
        <f t="shared" si="21"/>
        <v>1</v>
      </c>
    </row>
    <row r="36" spans="3:20" x14ac:dyDescent="0.2">
      <c r="N36" s="1"/>
    </row>
    <row r="37" spans="3:20" x14ac:dyDescent="0.2">
      <c r="O37" s="27">
        <f>((O31*(1-O31))^(0.5))*1.96/(250^(0.5))</f>
        <v>5.6000000000000001E-2</v>
      </c>
      <c r="P37" s="27">
        <f t="shared" ref="P37:S37" si="22">((P31*(1-P31))^(0.5))*1.96/(250^(0.5))</f>
        <v>6.0498346303696944E-2</v>
      </c>
      <c r="Q37" s="27">
        <f t="shared" si="22"/>
        <v>3.0006249349093933E-2</v>
      </c>
      <c r="R37" s="27">
        <f t="shared" si="22"/>
        <v>5.6000000000000001E-2</v>
      </c>
      <c r="S37" s="27">
        <f t="shared" si="22"/>
        <v>3.6724785588798332E-2</v>
      </c>
      <c r="T37" s="27">
        <f>((T31*(1-T31))^(0.5))*1.96/(250^(0.5))</f>
        <v>6.0087227445609362E-2</v>
      </c>
    </row>
    <row r="38" spans="3:20" x14ac:dyDescent="0.2">
      <c r="C38" s="23" t="s">
        <v>60</v>
      </c>
      <c r="D38" s="23"/>
      <c r="E38" s="23"/>
      <c r="F38" s="23"/>
      <c r="G38" s="23"/>
      <c r="H38" s="23"/>
      <c r="I38" s="23"/>
      <c r="J38" s="23"/>
      <c r="K38" s="19" t="s">
        <v>43</v>
      </c>
      <c r="O38" s="27">
        <f t="shared" ref="O38:S39" si="23">((O32*(1-O32))^(0.5))*1.96/(250^(0.5))</f>
        <v>5.6000000000000001E-2</v>
      </c>
      <c r="P38" s="27">
        <f t="shared" si="23"/>
        <v>5.7038387895888283E-2</v>
      </c>
      <c r="Q38" s="27">
        <f t="shared" si="23"/>
        <v>5.5734134513778899E-2</v>
      </c>
      <c r="R38" s="27">
        <f t="shared" si="23"/>
        <v>4.7059090776292709E-2</v>
      </c>
      <c r="S38" s="27">
        <f t="shared" si="23"/>
        <v>3.1512000457595619E-2</v>
      </c>
      <c r="T38" s="27">
        <f t="shared" ref="T38" si="24">((T32*(1-T32))^(0.5))*1.96/(250^(0.5))</f>
        <v>5.027258130900257E-2</v>
      </c>
    </row>
    <row r="39" spans="3:20" x14ac:dyDescent="0.2">
      <c r="C39" s="21" t="s">
        <v>32</v>
      </c>
      <c r="D39" s="21"/>
      <c r="E39" s="19" t="s">
        <v>33</v>
      </c>
      <c r="F39" s="19"/>
      <c r="G39" s="19" t="s">
        <v>34</v>
      </c>
      <c r="H39" s="19"/>
      <c r="I39" s="19" t="s">
        <v>35</v>
      </c>
      <c r="J39" s="19"/>
      <c r="K39" s="19"/>
      <c r="O39" s="28">
        <f t="shared" si="23"/>
        <v>6.1344926440578602E-2</v>
      </c>
      <c r="P39" s="27">
        <f t="shared" si="23"/>
        <v>3.4928736523966629E-2</v>
      </c>
      <c r="Q39" s="27">
        <f t="shared" si="23"/>
        <v>5.8876512719419787E-2</v>
      </c>
      <c r="R39" s="27">
        <f t="shared" si="23"/>
        <v>3.8957273207996336E-2</v>
      </c>
      <c r="S39" s="27">
        <f t="shared" si="23"/>
        <v>4.6197643037521101E-2</v>
      </c>
      <c r="T39" s="27">
        <f t="shared" ref="T39" si="25">((T33*(1-T33))^(0.5))*1.96/(250^(0.5))</f>
        <v>4.654336624332446E-2</v>
      </c>
    </row>
    <row r="40" spans="3:20" x14ac:dyDescent="0.2">
      <c r="C40" s="21" t="s">
        <v>36</v>
      </c>
      <c r="D40" s="21"/>
      <c r="E40" s="20" t="s">
        <v>37</v>
      </c>
      <c r="F40" s="20" t="s">
        <v>38</v>
      </c>
      <c r="G40" s="20" t="s">
        <v>37</v>
      </c>
      <c r="H40" s="20" t="s">
        <v>38</v>
      </c>
      <c r="I40" s="20" t="s">
        <v>37</v>
      </c>
      <c r="J40" s="20" t="s">
        <v>38</v>
      </c>
      <c r="K40" s="19"/>
    </row>
    <row r="41" spans="3:20" x14ac:dyDescent="0.2">
      <c r="C41" s="24" t="s">
        <v>42</v>
      </c>
      <c r="D41" s="22" t="s">
        <v>39</v>
      </c>
      <c r="E41" s="2">
        <v>0</v>
      </c>
      <c r="F41" s="2">
        <v>4</v>
      </c>
      <c r="G41" s="2">
        <v>9</v>
      </c>
      <c r="H41" s="2">
        <v>38</v>
      </c>
      <c r="I41" s="2">
        <v>14</v>
      </c>
      <c r="J41" s="2">
        <v>34</v>
      </c>
      <c r="K41" s="2">
        <f>SUM(E41:J41)</f>
        <v>99</v>
      </c>
    </row>
    <row r="42" spans="3:20" x14ac:dyDescent="0.2">
      <c r="C42" s="24"/>
      <c r="D42" s="22" t="s">
        <v>40</v>
      </c>
      <c r="E42" s="2">
        <v>7</v>
      </c>
      <c r="F42" s="2">
        <v>15</v>
      </c>
      <c r="G42" s="2">
        <v>7</v>
      </c>
      <c r="H42" s="2">
        <v>7</v>
      </c>
      <c r="I42" s="2">
        <v>8</v>
      </c>
      <c r="J42" s="2">
        <v>4</v>
      </c>
      <c r="K42" s="2">
        <f t="shared" ref="K42:K43" si="26">SUM(E42:J42)</f>
        <v>48</v>
      </c>
    </row>
    <row r="43" spans="3:20" x14ac:dyDescent="0.2">
      <c r="C43" s="24"/>
      <c r="D43" s="22" t="s">
        <v>41</v>
      </c>
      <c r="E43" s="2">
        <v>4</v>
      </c>
      <c r="F43" s="2">
        <v>0</v>
      </c>
      <c r="G43" s="2">
        <v>22</v>
      </c>
      <c r="H43" s="2">
        <v>12</v>
      </c>
      <c r="I43" s="2">
        <v>61</v>
      </c>
      <c r="J43" s="2">
        <v>4</v>
      </c>
      <c r="K43" s="2">
        <f t="shared" si="26"/>
        <v>103</v>
      </c>
    </row>
    <row r="44" spans="3:20" x14ac:dyDescent="0.2">
      <c r="C44" s="19" t="s">
        <v>43</v>
      </c>
      <c r="D44" s="19"/>
      <c r="E44" s="2">
        <f>SUM(E41:E43)</f>
        <v>11</v>
      </c>
      <c r="F44" s="2">
        <f t="shared" ref="F44:K44" si="27">SUM(F41:F43)</f>
        <v>19</v>
      </c>
      <c r="G44" s="2">
        <f t="shared" si="27"/>
        <v>38</v>
      </c>
      <c r="H44" s="2">
        <f t="shared" si="27"/>
        <v>57</v>
      </c>
      <c r="I44" s="2">
        <f t="shared" si="27"/>
        <v>83</v>
      </c>
      <c r="J44" s="2">
        <f t="shared" si="27"/>
        <v>42</v>
      </c>
      <c r="K44" s="2">
        <f t="shared" si="27"/>
        <v>250</v>
      </c>
    </row>
    <row r="46" spans="3:20" x14ac:dyDescent="0.2">
      <c r="C46" s="23" t="s">
        <v>61</v>
      </c>
      <c r="D46" s="23"/>
      <c r="E46" s="23"/>
      <c r="F46" s="23"/>
      <c r="G46" s="23"/>
      <c r="H46" s="23"/>
      <c r="I46" s="23"/>
      <c r="J46" s="23"/>
      <c r="K46" s="19" t="s">
        <v>43</v>
      </c>
      <c r="M46" s="23" t="s">
        <v>77</v>
      </c>
      <c r="N46" s="23"/>
      <c r="O46" s="23"/>
      <c r="P46" s="23"/>
      <c r="Q46" s="23"/>
      <c r="R46" s="23"/>
      <c r="S46" s="23"/>
      <c r="T46" s="23"/>
    </row>
    <row r="47" spans="3:20" x14ac:dyDescent="0.2">
      <c r="C47" s="21" t="s">
        <v>32</v>
      </c>
      <c r="D47" s="21"/>
      <c r="E47" s="19" t="s">
        <v>33</v>
      </c>
      <c r="F47" s="19"/>
      <c r="G47" s="19" t="s">
        <v>34</v>
      </c>
      <c r="H47" s="19"/>
      <c r="I47" s="19" t="s">
        <v>35</v>
      </c>
      <c r="J47" s="19"/>
      <c r="K47" s="19"/>
      <c r="M47" s="21" t="s">
        <v>32</v>
      </c>
      <c r="N47" s="21"/>
      <c r="O47" s="19" t="s">
        <v>33</v>
      </c>
      <c r="P47" s="19"/>
      <c r="Q47" s="19" t="s">
        <v>34</v>
      </c>
      <c r="R47" s="19"/>
      <c r="S47" s="19" t="s">
        <v>35</v>
      </c>
      <c r="T47" s="19"/>
    </row>
    <row r="48" spans="3:20" x14ac:dyDescent="0.2">
      <c r="C48" s="21" t="s">
        <v>36</v>
      </c>
      <c r="D48" s="21"/>
      <c r="E48" s="20" t="s">
        <v>37</v>
      </c>
      <c r="F48" s="20" t="s">
        <v>38</v>
      </c>
      <c r="G48" s="20" t="s">
        <v>37</v>
      </c>
      <c r="H48" s="20" t="s">
        <v>38</v>
      </c>
      <c r="I48" s="20" t="s">
        <v>37</v>
      </c>
      <c r="J48" s="20" t="s">
        <v>38</v>
      </c>
      <c r="K48" s="19"/>
      <c r="M48" s="21" t="s">
        <v>36</v>
      </c>
      <c r="N48" s="21"/>
      <c r="O48" s="20" t="s">
        <v>37</v>
      </c>
      <c r="P48" s="20" t="s">
        <v>38</v>
      </c>
      <c r="Q48" s="20" t="s">
        <v>37</v>
      </c>
      <c r="R48" s="20" t="s">
        <v>38</v>
      </c>
      <c r="S48" s="20" t="s">
        <v>37</v>
      </c>
      <c r="T48" s="20" t="s">
        <v>38</v>
      </c>
    </row>
    <row r="49" spans="3:20" x14ac:dyDescent="0.2">
      <c r="C49" s="24" t="s">
        <v>42</v>
      </c>
      <c r="D49" s="22" t="s">
        <v>39</v>
      </c>
      <c r="E49" s="25">
        <f>E41/$K$44</f>
        <v>0</v>
      </c>
      <c r="F49" s="25">
        <f t="shared" ref="F49:I49" si="28">F41/$K$44</f>
        <v>1.6E-2</v>
      </c>
      <c r="G49" s="25">
        <f t="shared" si="28"/>
        <v>3.5999999999999997E-2</v>
      </c>
      <c r="H49" s="25">
        <f t="shared" si="28"/>
        <v>0.152</v>
      </c>
      <c r="I49" s="25">
        <f t="shared" si="28"/>
        <v>5.6000000000000001E-2</v>
      </c>
      <c r="J49" s="25">
        <f t="shared" ref="J49:N51" si="29">J41/$K$26</f>
        <v>0.13600000000000001</v>
      </c>
      <c r="K49" s="25">
        <f>SUM(E49:J49)</f>
        <v>0.39600000000000002</v>
      </c>
      <c r="M49" s="24" t="s">
        <v>42</v>
      </c>
      <c r="N49" s="22" t="s">
        <v>39</v>
      </c>
      <c r="O49" s="25">
        <f>E49/E$52</f>
        <v>0</v>
      </c>
      <c r="P49" s="25">
        <f t="shared" ref="P49:T51" si="30">F49/F$52</f>
        <v>0.2105263157894737</v>
      </c>
      <c r="Q49" s="25">
        <f t="shared" si="30"/>
        <v>0.23684210526315788</v>
      </c>
      <c r="R49" s="25">
        <f t="shared" si="30"/>
        <v>0.66666666666666674</v>
      </c>
      <c r="S49" s="25">
        <f t="shared" si="30"/>
        <v>0.16867469879518074</v>
      </c>
      <c r="T49" s="25">
        <f t="shared" si="30"/>
        <v>0.80952380952380942</v>
      </c>
    </row>
    <row r="50" spans="3:20" x14ac:dyDescent="0.2">
      <c r="C50" s="24"/>
      <c r="D50" s="22" t="s">
        <v>40</v>
      </c>
      <c r="E50" s="25">
        <f t="shared" ref="E50:I51" si="31">E42/$K$44</f>
        <v>2.8000000000000001E-2</v>
      </c>
      <c r="F50" s="25">
        <f t="shared" si="31"/>
        <v>0.06</v>
      </c>
      <c r="G50" s="25">
        <f t="shared" si="31"/>
        <v>2.8000000000000001E-2</v>
      </c>
      <c r="H50" s="25">
        <f t="shared" si="31"/>
        <v>2.8000000000000001E-2</v>
      </c>
      <c r="I50" s="25">
        <f t="shared" si="31"/>
        <v>3.2000000000000001E-2</v>
      </c>
      <c r="J50" s="25">
        <f t="shared" si="29"/>
        <v>1.6E-2</v>
      </c>
      <c r="K50" s="25">
        <f t="shared" ref="K50:K51" si="32">SUM(E50:J50)</f>
        <v>0.192</v>
      </c>
      <c r="M50" s="24"/>
      <c r="N50" s="22" t="s">
        <v>40</v>
      </c>
      <c r="O50" s="25">
        <f t="shared" ref="O50:O51" si="33">E50/E$52</f>
        <v>0.63636363636363646</v>
      </c>
      <c r="P50" s="25">
        <f t="shared" si="30"/>
        <v>0.78947368421052633</v>
      </c>
      <c r="Q50" s="25">
        <f t="shared" si="30"/>
        <v>0.18421052631578949</v>
      </c>
      <c r="R50" s="25">
        <f t="shared" si="30"/>
        <v>0.12280701754385966</v>
      </c>
      <c r="S50" s="25">
        <f t="shared" si="30"/>
        <v>9.6385542168674718E-2</v>
      </c>
      <c r="T50" s="25">
        <f t="shared" si="30"/>
        <v>9.5238095238095219E-2</v>
      </c>
    </row>
    <row r="51" spans="3:20" x14ac:dyDescent="0.2">
      <c r="C51" s="24"/>
      <c r="D51" s="22" t="s">
        <v>41</v>
      </c>
      <c r="E51" s="25">
        <f t="shared" si="31"/>
        <v>1.6E-2</v>
      </c>
      <c r="F51" s="25">
        <f t="shared" si="31"/>
        <v>0</v>
      </c>
      <c r="G51" s="25">
        <f t="shared" si="31"/>
        <v>8.7999999999999995E-2</v>
      </c>
      <c r="H51" s="25">
        <f t="shared" si="31"/>
        <v>4.8000000000000001E-2</v>
      </c>
      <c r="I51" s="25">
        <f t="shared" si="31"/>
        <v>0.24399999999999999</v>
      </c>
      <c r="J51" s="25">
        <f t="shared" si="29"/>
        <v>1.6E-2</v>
      </c>
      <c r="K51" s="25">
        <f t="shared" si="32"/>
        <v>0.41200000000000003</v>
      </c>
      <c r="M51" s="24"/>
      <c r="N51" s="22" t="s">
        <v>41</v>
      </c>
      <c r="O51" s="25">
        <f t="shared" si="33"/>
        <v>0.36363636363636365</v>
      </c>
      <c r="P51" s="25">
        <f t="shared" si="30"/>
        <v>0</v>
      </c>
      <c r="Q51" s="25">
        <f t="shared" si="30"/>
        <v>0.57894736842105265</v>
      </c>
      <c r="R51" s="25">
        <f t="shared" si="30"/>
        <v>0.2105263157894737</v>
      </c>
      <c r="S51" s="25">
        <f t="shared" si="30"/>
        <v>0.73493975903614461</v>
      </c>
      <c r="T51" s="25">
        <f t="shared" si="30"/>
        <v>9.5238095238095219E-2</v>
      </c>
    </row>
    <row r="52" spans="3:20" x14ac:dyDescent="0.2">
      <c r="C52" s="19" t="s">
        <v>43</v>
      </c>
      <c r="D52" s="19"/>
      <c r="E52" s="25">
        <f>SUM(E49:E51)</f>
        <v>4.3999999999999997E-2</v>
      </c>
      <c r="F52" s="25">
        <f t="shared" ref="F52:K52" si="34">SUM(F49:F51)</f>
        <v>7.5999999999999998E-2</v>
      </c>
      <c r="G52" s="25">
        <f t="shared" si="34"/>
        <v>0.152</v>
      </c>
      <c r="H52" s="25">
        <f t="shared" si="34"/>
        <v>0.22799999999999998</v>
      </c>
      <c r="I52" s="25">
        <f t="shared" si="34"/>
        <v>0.33199999999999996</v>
      </c>
      <c r="J52" s="25">
        <f t="shared" si="34"/>
        <v>0.16800000000000004</v>
      </c>
      <c r="K52" s="25">
        <f t="shared" si="34"/>
        <v>1</v>
      </c>
      <c r="M52" s="19" t="s">
        <v>43</v>
      </c>
      <c r="N52" s="19"/>
      <c r="O52" s="25">
        <f>SUM(O49:O51)</f>
        <v>1</v>
      </c>
      <c r="P52" s="25">
        <f t="shared" ref="P52:T52" si="35">SUM(P49:P51)</f>
        <v>1</v>
      </c>
      <c r="Q52" s="25">
        <f t="shared" si="35"/>
        <v>1</v>
      </c>
      <c r="R52" s="25">
        <f t="shared" si="35"/>
        <v>1.0000000000000002</v>
      </c>
      <c r="S52" s="25">
        <f t="shared" si="35"/>
        <v>1</v>
      </c>
      <c r="T52" s="25">
        <f t="shared" si="35"/>
        <v>0.99999999999999989</v>
      </c>
    </row>
    <row r="55" spans="3:20" x14ac:dyDescent="0.2">
      <c r="N55" s="1"/>
      <c r="O55" s="27">
        <f>((O49*(1-O49))^(0.5))*1.96/(250^(0.5))</f>
        <v>0</v>
      </c>
      <c r="P55" s="27">
        <f t="shared" ref="P55:S55" si="36">((P49*(1-P49))^(0.5))*1.96/(250^(0.5))</f>
        <v>5.0536841009000306E-2</v>
      </c>
      <c r="Q55" s="27">
        <f t="shared" si="36"/>
        <v>5.2701469385077492E-2</v>
      </c>
      <c r="R55" s="27">
        <f t="shared" si="36"/>
        <v>5.8435909811994501E-2</v>
      </c>
      <c r="S55" s="27">
        <f t="shared" si="36"/>
        <v>4.6419080974648683E-2</v>
      </c>
      <c r="T55" s="27">
        <f t="shared" ref="T55" si="37">((T49*(1-T49))^(0.5))*1.96/(250^(0.5))</f>
        <v>4.8676711292179778E-2</v>
      </c>
    </row>
    <row r="56" spans="3:20" x14ac:dyDescent="0.2">
      <c r="O56" s="27">
        <f t="shared" ref="O56:S57" si="38">((O50*(1-O50))^(0.5))*1.96/(250^(0.5))</f>
        <v>5.9631041891155936E-2</v>
      </c>
      <c r="P56" s="27">
        <f t="shared" si="38"/>
        <v>5.0536841009000306E-2</v>
      </c>
      <c r="Q56" s="27">
        <f t="shared" si="38"/>
        <v>4.8054309073158205E-2</v>
      </c>
      <c r="R56" s="27">
        <f t="shared" si="38"/>
        <v>4.0686022367983327E-2</v>
      </c>
      <c r="S56" s="27">
        <f t="shared" si="38"/>
        <v>3.6583360764176093E-2</v>
      </c>
      <c r="T56" s="27">
        <f t="shared" ref="T56" si="39">((T50*(1-T50))^(0.5))*1.96/(250^(0.5))</f>
        <v>3.6388032220620127E-2</v>
      </c>
    </row>
    <row r="57" spans="3:20" x14ac:dyDescent="0.2">
      <c r="O57" s="27">
        <f t="shared" si="38"/>
        <v>5.9631041891155936E-2</v>
      </c>
      <c r="P57" s="27">
        <f t="shared" si="38"/>
        <v>0</v>
      </c>
      <c r="Q57" s="28">
        <f t="shared" si="38"/>
        <v>6.120315383034737E-2</v>
      </c>
      <c r="R57" s="27">
        <f t="shared" si="38"/>
        <v>5.0536841009000306E-2</v>
      </c>
      <c r="S57" s="27">
        <f t="shared" si="38"/>
        <v>5.4712206837293838E-2</v>
      </c>
      <c r="T57" s="27">
        <f t="shared" ref="T57" si="40">((T51*(1-T51))^(0.5))*1.96/(250^(0.5))</f>
        <v>3.6388032220620127E-2</v>
      </c>
    </row>
  </sheetData>
  <mergeCells count="78">
    <mergeCell ref="M48:N48"/>
    <mergeCell ref="M49:M51"/>
    <mergeCell ref="M52:N52"/>
    <mergeCell ref="M31:M33"/>
    <mergeCell ref="M34:N34"/>
    <mergeCell ref="M46:T46"/>
    <mergeCell ref="M47:N47"/>
    <mergeCell ref="O47:P47"/>
    <mergeCell ref="Q47:R47"/>
    <mergeCell ref="S47:T47"/>
    <mergeCell ref="M28:T28"/>
    <mergeCell ref="M29:N29"/>
    <mergeCell ref="O29:P29"/>
    <mergeCell ref="Q29:R29"/>
    <mergeCell ref="S29:T29"/>
    <mergeCell ref="M30:N30"/>
    <mergeCell ref="C49:C51"/>
    <mergeCell ref="C52:D52"/>
    <mergeCell ref="M10:T10"/>
    <mergeCell ref="M11:N11"/>
    <mergeCell ref="O11:P11"/>
    <mergeCell ref="Q11:R11"/>
    <mergeCell ref="S11:T11"/>
    <mergeCell ref="M12:N12"/>
    <mergeCell ref="M13:M15"/>
    <mergeCell ref="M16:N16"/>
    <mergeCell ref="C41:C43"/>
    <mergeCell ref="C44:D44"/>
    <mergeCell ref="C46:J46"/>
    <mergeCell ref="K46:K48"/>
    <mergeCell ref="C47:D47"/>
    <mergeCell ref="E47:F47"/>
    <mergeCell ref="G47:H47"/>
    <mergeCell ref="I47:J47"/>
    <mergeCell ref="C48:D48"/>
    <mergeCell ref="C31:C33"/>
    <mergeCell ref="C34:D34"/>
    <mergeCell ref="C38:J38"/>
    <mergeCell ref="K38:K40"/>
    <mergeCell ref="C39:D39"/>
    <mergeCell ref="E39:F39"/>
    <mergeCell ref="G39:H39"/>
    <mergeCell ref="I39:J39"/>
    <mergeCell ref="C40:D40"/>
    <mergeCell ref="C23:C25"/>
    <mergeCell ref="C26:D26"/>
    <mergeCell ref="C28:J28"/>
    <mergeCell ref="K28:K30"/>
    <mergeCell ref="C29:D29"/>
    <mergeCell ref="E29:F29"/>
    <mergeCell ref="G29:H29"/>
    <mergeCell ref="I29:J29"/>
    <mergeCell ref="C30:D30"/>
    <mergeCell ref="C13:C15"/>
    <mergeCell ref="C16:D16"/>
    <mergeCell ref="C20:J20"/>
    <mergeCell ref="K20:K22"/>
    <mergeCell ref="C21:D21"/>
    <mergeCell ref="E21:F21"/>
    <mergeCell ref="G21:H21"/>
    <mergeCell ref="I21:J21"/>
    <mergeCell ref="C22:D22"/>
    <mergeCell ref="C5:C7"/>
    <mergeCell ref="C8:D8"/>
    <mergeCell ref="C10:J10"/>
    <mergeCell ref="K10:K12"/>
    <mergeCell ref="C11:D11"/>
    <mergeCell ref="E11:F11"/>
    <mergeCell ref="G11:H11"/>
    <mergeCell ref="I11:J11"/>
    <mergeCell ref="C12:D12"/>
    <mergeCell ref="C2:J2"/>
    <mergeCell ref="K2:K4"/>
    <mergeCell ref="C3:D3"/>
    <mergeCell ref="E3:F3"/>
    <mergeCell ref="G3:H3"/>
    <mergeCell ref="I3:J3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98"/>
  <sheetViews>
    <sheetView tabSelected="1" topLeftCell="O65" workbookViewId="0">
      <selection activeCell="X70" sqref="X70"/>
    </sheetView>
  </sheetViews>
  <sheetFormatPr baseColWidth="10" defaultRowHeight="12.75" x14ac:dyDescent="0.2"/>
  <cols>
    <col min="1" max="1" width="11.42578125" style="1"/>
    <col min="2" max="2" width="15.42578125" style="1" bestFit="1" customWidth="1"/>
    <col min="3" max="3" width="11.42578125" style="1"/>
    <col min="4" max="4" width="12.5703125" style="1" bestFit="1" customWidth="1"/>
    <col min="5" max="16384" width="11.42578125" style="1"/>
  </cols>
  <sheetData>
    <row r="2" spans="3:30" ht="15" customHeight="1" x14ac:dyDescent="0.2">
      <c r="C2" s="23" t="s">
        <v>50</v>
      </c>
      <c r="D2" s="23"/>
      <c r="E2" s="23"/>
      <c r="F2" s="23"/>
      <c r="G2" s="23"/>
      <c r="H2" s="23"/>
      <c r="I2" s="23"/>
      <c r="J2" s="23"/>
      <c r="K2" s="19" t="s">
        <v>43</v>
      </c>
      <c r="M2" s="23" t="s">
        <v>65</v>
      </c>
      <c r="N2" s="23"/>
      <c r="O2" s="23"/>
      <c r="P2" s="23"/>
      <c r="Q2" s="23"/>
      <c r="R2" s="23"/>
      <c r="S2" s="23"/>
      <c r="T2" s="23"/>
      <c r="U2" s="19" t="s">
        <v>43</v>
      </c>
    </row>
    <row r="3" spans="3:30" ht="15" customHeight="1" x14ac:dyDescent="0.2">
      <c r="C3" s="21" t="s">
        <v>32</v>
      </c>
      <c r="D3" s="21"/>
      <c r="E3" s="19" t="s">
        <v>33</v>
      </c>
      <c r="F3" s="19"/>
      <c r="G3" s="19" t="s">
        <v>34</v>
      </c>
      <c r="H3" s="19"/>
      <c r="I3" s="19" t="s">
        <v>35</v>
      </c>
      <c r="J3" s="19"/>
      <c r="K3" s="19"/>
      <c r="M3" s="21" t="s">
        <v>32</v>
      </c>
      <c r="N3" s="21"/>
      <c r="O3" s="19" t="s">
        <v>33</v>
      </c>
      <c r="P3" s="19"/>
      <c r="Q3" s="19" t="s">
        <v>34</v>
      </c>
      <c r="R3" s="19"/>
      <c r="S3" s="19" t="s">
        <v>35</v>
      </c>
      <c r="T3" s="19"/>
      <c r="U3" s="19"/>
    </row>
    <row r="4" spans="3:30" ht="15" customHeight="1" x14ac:dyDescent="0.2">
      <c r="C4" s="21" t="s">
        <v>36</v>
      </c>
      <c r="D4" s="21"/>
      <c r="E4" s="20" t="s">
        <v>37</v>
      </c>
      <c r="F4" s="20" t="s">
        <v>38</v>
      </c>
      <c r="G4" s="20" t="s">
        <v>37</v>
      </c>
      <c r="H4" s="20" t="s">
        <v>38</v>
      </c>
      <c r="I4" s="20" t="s">
        <v>37</v>
      </c>
      <c r="J4" s="20" t="s">
        <v>38</v>
      </c>
      <c r="K4" s="19"/>
      <c r="M4" s="21" t="s">
        <v>36</v>
      </c>
      <c r="N4" s="21"/>
      <c r="O4" s="20" t="s">
        <v>37</v>
      </c>
      <c r="P4" s="20" t="s">
        <v>38</v>
      </c>
      <c r="Q4" s="20" t="s">
        <v>37</v>
      </c>
      <c r="R4" s="20" t="s">
        <v>38</v>
      </c>
      <c r="S4" s="20" t="s">
        <v>37</v>
      </c>
      <c r="T4" s="20" t="s">
        <v>38</v>
      </c>
      <c r="U4" s="19"/>
    </row>
    <row r="5" spans="3:30" ht="15" customHeight="1" x14ac:dyDescent="0.2">
      <c r="C5" s="24" t="s">
        <v>42</v>
      </c>
      <c r="D5" s="22" t="s">
        <v>39</v>
      </c>
      <c r="E5" s="2">
        <v>2</v>
      </c>
      <c r="F5" s="2">
        <v>17</v>
      </c>
      <c r="G5" s="2">
        <v>8</v>
      </c>
      <c r="H5" s="2">
        <v>38</v>
      </c>
      <c r="I5" s="2">
        <v>6</v>
      </c>
      <c r="J5" s="2">
        <v>29</v>
      </c>
      <c r="K5" s="2">
        <f>SUM(E5:J5)</f>
        <v>100</v>
      </c>
      <c r="M5" s="24" t="s">
        <v>42</v>
      </c>
      <c r="N5" s="22" t="s">
        <v>39</v>
      </c>
      <c r="O5" s="26">
        <f>E5*((O$32)/(E$16))</f>
        <v>1.6480595427963847</v>
      </c>
      <c r="P5" s="26">
        <f t="shared" ref="P5:T7" si="0">F5*((P$32)/(F$16))</f>
        <v>19.646338067390701</v>
      </c>
      <c r="Q5" s="26">
        <f t="shared" si="0"/>
        <v>5.341130604288499</v>
      </c>
      <c r="R5" s="26">
        <f t="shared" si="0"/>
        <v>47.222222222222221</v>
      </c>
      <c r="S5" s="26">
        <f t="shared" si="0"/>
        <v>5.0304332259219482</v>
      </c>
      <c r="T5" s="26">
        <f t="shared" si="0"/>
        <v>34.420206217297618</v>
      </c>
      <c r="U5" s="26">
        <f>SUM(O5:T5)</f>
        <v>113.30838987991739</v>
      </c>
    </row>
    <row r="6" spans="3:30" ht="15" customHeight="1" x14ac:dyDescent="0.2">
      <c r="C6" s="24"/>
      <c r="D6" s="22" t="s">
        <v>40</v>
      </c>
      <c r="E6" s="2">
        <v>5</v>
      </c>
      <c r="F6" s="2">
        <v>20</v>
      </c>
      <c r="G6" s="2">
        <v>7</v>
      </c>
      <c r="H6" s="2">
        <v>13</v>
      </c>
      <c r="I6" s="2">
        <v>0</v>
      </c>
      <c r="J6" s="2">
        <v>5</v>
      </c>
      <c r="K6" s="2">
        <f t="shared" ref="K6:K7" si="1">SUM(E6:J6)</f>
        <v>50</v>
      </c>
      <c r="M6" s="24"/>
      <c r="N6" s="22" t="s">
        <v>40</v>
      </c>
      <c r="O6" s="26">
        <f t="shared" ref="O6:O7" si="2">E6*((O$32)/(E$16))</f>
        <v>4.1201488569909621</v>
      </c>
      <c r="P6" s="26">
        <f t="shared" si="0"/>
        <v>23.113338902812586</v>
      </c>
      <c r="Q6" s="26">
        <f t="shared" si="0"/>
        <v>4.6734892787524362</v>
      </c>
      <c r="R6" s="26">
        <f t="shared" si="0"/>
        <v>16.154970760233919</v>
      </c>
      <c r="S6" s="26">
        <f t="shared" si="0"/>
        <v>0</v>
      </c>
      <c r="T6" s="26">
        <f t="shared" si="0"/>
        <v>5.9345183133271764</v>
      </c>
      <c r="U6" s="26">
        <f t="shared" ref="U6:U7" si="3">SUM(O6:T6)</f>
        <v>53.996466112117076</v>
      </c>
    </row>
    <row r="7" spans="3:30" ht="15" customHeight="1" x14ac:dyDescent="0.2">
      <c r="C7" s="24"/>
      <c r="D7" s="22" t="s">
        <v>41</v>
      </c>
      <c r="E7" s="2">
        <v>15</v>
      </c>
      <c r="F7" s="2">
        <v>5</v>
      </c>
      <c r="G7" s="2">
        <v>30</v>
      </c>
      <c r="H7" s="2">
        <v>3</v>
      </c>
      <c r="I7" s="2">
        <v>43</v>
      </c>
      <c r="J7" s="2">
        <v>4</v>
      </c>
      <c r="K7" s="2">
        <f t="shared" si="1"/>
        <v>100</v>
      </c>
      <c r="M7" s="24"/>
      <c r="N7" s="22" t="s">
        <v>41</v>
      </c>
      <c r="O7" s="26">
        <f t="shared" si="2"/>
        <v>12.360446570972885</v>
      </c>
      <c r="P7" s="26">
        <f t="shared" si="0"/>
        <v>5.7783347257031465</v>
      </c>
      <c r="Q7" s="26">
        <f t="shared" si="0"/>
        <v>20.029239766081872</v>
      </c>
      <c r="R7" s="26">
        <f t="shared" si="0"/>
        <v>3.7280701754385968</v>
      </c>
      <c r="S7" s="26">
        <f t="shared" si="0"/>
        <v>36.051438119107296</v>
      </c>
      <c r="T7" s="26">
        <f t="shared" si="0"/>
        <v>4.7476146506617409</v>
      </c>
      <c r="U7" s="26">
        <f t="shared" si="3"/>
        <v>82.695144007965538</v>
      </c>
    </row>
    <row r="8" spans="3:30" ht="15" customHeight="1" x14ac:dyDescent="0.2">
      <c r="C8" s="19" t="s">
        <v>43</v>
      </c>
      <c r="D8" s="19"/>
      <c r="E8" s="2">
        <f>SUM(E5:E7)</f>
        <v>22</v>
      </c>
      <c r="F8" s="2">
        <f t="shared" ref="F8:K8" si="4">SUM(F5:F7)</f>
        <v>42</v>
      </c>
      <c r="G8" s="2">
        <f t="shared" si="4"/>
        <v>45</v>
      </c>
      <c r="H8" s="2">
        <f t="shared" si="4"/>
        <v>54</v>
      </c>
      <c r="I8" s="2">
        <f t="shared" si="4"/>
        <v>49</v>
      </c>
      <c r="J8" s="2">
        <f t="shared" si="4"/>
        <v>38</v>
      </c>
      <c r="K8" s="2">
        <f t="shared" si="4"/>
        <v>250</v>
      </c>
      <c r="M8" s="19" t="s">
        <v>43</v>
      </c>
      <c r="N8" s="19"/>
      <c r="O8" s="26">
        <f t="shared" ref="O6:O8" si="5">E8*(O32/E16)</f>
        <v>18.12865497076023</v>
      </c>
      <c r="P8" s="26">
        <f t="shared" ref="P6:P8" si="6">F8*(P32/F16)</f>
        <v>48.538011695906434</v>
      </c>
      <c r="Q8" s="26">
        <f t="shared" ref="Q6:Q8" si="7">G8*(Q32/G16)</f>
        <v>30.043859649122808</v>
      </c>
      <c r="R8" s="26">
        <f t="shared" ref="R6:R8" si="8">H8*(R32/H16)</f>
        <v>67.10526315789474</v>
      </c>
      <c r="S8" s="26">
        <f t="shared" ref="S6:S8" si="9">I8*(S32/I16)</f>
        <v>41.081871345029249</v>
      </c>
      <c r="T8" s="26">
        <f t="shared" ref="T6:T8" si="10">J8*(T32/J16)</f>
        <v>45.102339181286538</v>
      </c>
      <c r="U8" s="26">
        <f t="shared" ref="U8" si="11">SUM(U5:U7)</f>
        <v>250</v>
      </c>
    </row>
    <row r="10" spans="3:30" x14ac:dyDescent="0.2">
      <c r="C10" s="23" t="s">
        <v>51</v>
      </c>
      <c r="D10" s="23"/>
      <c r="E10" s="23"/>
      <c r="F10" s="23"/>
      <c r="G10" s="23"/>
      <c r="H10" s="23"/>
      <c r="I10" s="23"/>
      <c r="J10" s="23"/>
      <c r="K10" s="19" t="s">
        <v>43</v>
      </c>
      <c r="M10" s="23" t="s">
        <v>66</v>
      </c>
      <c r="N10" s="23"/>
      <c r="O10" s="23"/>
      <c r="P10" s="23"/>
      <c r="Q10" s="23"/>
      <c r="R10" s="23"/>
      <c r="S10" s="23"/>
      <c r="T10" s="23"/>
      <c r="U10" s="19" t="s">
        <v>43</v>
      </c>
      <c r="W10" s="23" t="s">
        <v>74</v>
      </c>
      <c r="X10" s="23"/>
      <c r="Y10" s="23"/>
      <c r="Z10" s="23"/>
      <c r="AA10" s="23"/>
      <c r="AB10" s="23"/>
      <c r="AC10" s="23"/>
      <c r="AD10" s="23"/>
    </row>
    <row r="11" spans="3:30" x14ac:dyDescent="0.2">
      <c r="C11" s="21" t="s">
        <v>32</v>
      </c>
      <c r="D11" s="21"/>
      <c r="E11" s="19" t="s">
        <v>33</v>
      </c>
      <c r="F11" s="19"/>
      <c r="G11" s="19" t="s">
        <v>34</v>
      </c>
      <c r="H11" s="19"/>
      <c r="I11" s="19" t="s">
        <v>35</v>
      </c>
      <c r="J11" s="19"/>
      <c r="K11" s="19"/>
      <c r="M11" s="21" t="s">
        <v>32</v>
      </c>
      <c r="N11" s="21"/>
      <c r="O11" s="19" t="s">
        <v>33</v>
      </c>
      <c r="P11" s="19"/>
      <c r="Q11" s="19" t="s">
        <v>34</v>
      </c>
      <c r="R11" s="19"/>
      <c r="S11" s="19" t="s">
        <v>35</v>
      </c>
      <c r="T11" s="19"/>
      <c r="U11" s="19"/>
      <c r="W11" s="21" t="s">
        <v>32</v>
      </c>
      <c r="X11" s="21"/>
      <c r="Y11" s="19" t="s">
        <v>33</v>
      </c>
      <c r="Z11" s="19"/>
      <c r="AA11" s="19" t="s">
        <v>34</v>
      </c>
      <c r="AB11" s="19"/>
      <c r="AC11" s="19" t="s">
        <v>35</v>
      </c>
      <c r="AD11" s="19"/>
    </row>
    <row r="12" spans="3:30" x14ac:dyDescent="0.2">
      <c r="C12" s="21" t="s">
        <v>36</v>
      </c>
      <c r="D12" s="21"/>
      <c r="E12" s="20" t="s">
        <v>37</v>
      </c>
      <c r="F12" s="20" t="s">
        <v>38</v>
      </c>
      <c r="G12" s="20" t="s">
        <v>37</v>
      </c>
      <c r="H12" s="20" t="s">
        <v>38</v>
      </c>
      <c r="I12" s="20" t="s">
        <v>37</v>
      </c>
      <c r="J12" s="20" t="s">
        <v>38</v>
      </c>
      <c r="K12" s="19"/>
      <c r="M12" s="21" t="s">
        <v>36</v>
      </c>
      <c r="N12" s="21"/>
      <c r="O12" s="20" t="s">
        <v>37</v>
      </c>
      <c r="P12" s="20" t="s">
        <v>38</v>
      </c>
      <c r="Q12" s="20" t="s">
        <v>37</v>
      </c>
      <c r="R12" s="20" t="s">
        <v>38</v>
      </c>
      <c r="S12" s="20" t="s">
        <v>37</v>
      </c>
      <c r="T12" s="20" t="s">
        <v>38</v>
      </c>
      <c r="U12" s="19"/>
      <c r="W12" s="21" t="s">
        <v>36</v>
      </c>
      <c r="X12" s="21"/>
      <c r="Y12" s="20" t="s">
        <v>37</v>
      </c>
      <c r="Z12" s="20" t="s">
        <v>38</v>
      </c>
      <c r="AA12" s="20" t="s">
        <v>37</v>
      </c>
      <c r="AB12" s="20" t="s">
        <v>38</v>
      </c>
      <c r="AC12" s="20" t="s">
        <v>37</v>
      </c>
      <c r="AD12" s="20" t="s">
        <v>38</v>
      </c>
    </row>
    <row r="13" spans="3:30" x14ac:dyDescent="0.2">
      <c r="C13" s="24" t="s">
        <v>42</v>
      </c>
      <c r="D13" s="22" t="s">
        <v>39</v>
      </c>
      <c r="E13" s="25">
        <f>E5/$K$8</f>
        <v>8.0000000000000002E-3</v>
      </c>
      <c r="F13" s="25">
        <f t="shared" ref="F13:J13" si="12">F5/$K$8</f>
        <v>6.8000000000000005E-2</v>
      </c>
      <c r="G13" s="25">
        <f t="shared" si="12"/>
        <v>3.2000000000000001E-2</v>
      </c>
      <c r="H13" s="25">
        <f t="shared" si="12"/>
        <v>0.152</v>
      </c>
      <c r="I13" s="25">
        <f t="shared" si="12"/>
        <v>2.4E-2</v>
      </c>
      <c r="J13" s="25">
        <f t="shared" si="12"/>
        <v>0.11600000000000001</v>
      </c>
      <c r="K13" s="25">
        <f>SUM(E13:J13)</f>
        <v>0.4</v>
      </c>
      <c r="M13" s="24" t="s">
        <v>42</v>
      </c>
      <c r="N13" s="22" t="s">
        <v>39</v>
      </c>
      <c r="O13" s="25">
        <f>O5/$U$8</f>
        <v>6.5922381711855391E-3</v>
      </c>
      <c r="P13" s="25">
        <f t="shared" ref="P13:T13" si="13">P5/$U$8</f>
        <v>7.85853522695628E-2</v>
      </c>
      <c r="Q13" s="25">
        <f t="shared" si="13"/>
        <v>2.1364522417153996E-2</v>
      </c>
      <c r="R13" s="25">
        <f t="shared" si="13"/>
        <v>0.18888888888888888</v>
      </c>
      <c r="S13" s="25">
        <f t="shared" si="13"/>
        <v>2.0121732903687791E-2</v>
      </c>
      <c r="T13" s="25">
        <f t="shared" si="13"/>
        <v>0.13768082486919048</v>
      </c>
      <c r="U13" s="25">
        <f>SUM(O13:T13)</f>
        <v>0.45323355951966948</v>
      </c>
      <c r="W13" s="24" t="s">
        <v>42</v>
      </c>
      <c r="X13" s="22" t="s">
        <v>39</v>
      </c>
      <c r="Y13" s="25">
        <f>O13/O$16</f>
        <v>9.0909090909090925E-2</v>
      </c>
      <c r="Z13" s="25">
        <f t="shared" ref="Z13:AD15" si="14">P13/P$16</f>
        <v>0.40476190476190477</v>
      </c>
      <c r="AA13" s="25">
        <f t="shared" si="14"/>
        <v>0.17777777777777778</v>
      </c>
      <c r="AB13" s="25">
        <f t="shared" si="14"/>
        <v>0.70370370370370372</v>
      </c>
      <c r="AC13" s="25">
        <f t="shared" si="14"/>
        <v>0.12244897959183672</v>
      </c>
      <c r="AD13" s="25">
        <f t="shared" si="14"/>
        <v>0.76315789473684204</v>
      </c>
    </row>
    <row r="14" spans="3:30" x14ac:dyDescent="0.2">
      <c r="C14" s="24"/>
      <c r="D14" s="22" t="s">
        <v>40</v>
      </c>
      <c r="E14" s="25">
        <f t="shared" ref="E14:J15" si="15">E6/$K$8</f>
        <v>0.02</v>
      </c>
      <c r="F14" s="25">
        <f t="shared" si="15"/>
        <v>0.08</v>
      </c>
      <c r="G14" s="25">
        <f t="shared" si="15"/>
        <v>2.8000000000000001E-2</v>
      </c>
      <c r="H14" s="25">
        <f t="shared" si="15"/>
        <v>5.1999999999999998E-2</v>
      </c>
      <c r="I14" s="25">
        <f t="shared" si="15"/>
        <v>0</v>
      </c>
      <c r="J14" s="25">
        <f t="shared" si="15"/>
        <v>0.02</v>
      </c>
      <c r="K14" s="25">
        <f t="shared" ref="K14:K15" si="16">SUM(E14:J14)</f>
        <v>0.19999999999999998</v>
      </c>
      <c r="M14" s="24"/>
      <c r="N14" s="22" t="s">
        <v>40</v>
      </c>
      <c r="O14" s="25">
        <f t="shared" ref="O14:T14" si="17">O6/$U$8</f>
        <v>1.6480595427963849E-2</v>
      </c>
      <c r="P14" s="25">
        <f t="shared" si="17"/>
        <v>9.2453355611250343E-2</v>
      </c>
      <c r="Q14" s="25">
        <f t="shared" si="17"/>
        <v>1.8693957115009745E-2</v>
      </c>
      <c r="R14" s="25">
        <f t="shared" si="17"/>
        <v>6.4619883040935674E-2</v>
      </c>
      <c r="S14" s="25">
        <f t="shared" si="17"/>
        <v>0</v>
      </c>
      <c r="T14" s="25">
        <f t="shared" si="17"/>
        <v>2.3738073253308706E-2</v>
      </c>
      <c r="U14" s="25">
        <f t="shared" ref="U14:U15" si="18">SUM(O14:T14)</f>
        <v>0.21598586444846832</v>
      </c>
      <c r="W14" s="24"/>
      <c r="X14" s="22" t="s">
        <v>40</v>
      </c>
      <c r="Y14" s="25">
        <f t="shared" ref="Y14:Y15" si="19">O14/O$16</f>
        <v>0.22727272727272732</v>
      </c>
      <c r="Z14" s="25">
        <f t="shared" si="14"/>
        <v>0.47619047619047611</v>
      </c>
      <c r="AA14" s="25">
        <f t="shared" si="14"/>
        <v>0.15555555555555556</v>
      </c>
      <c r="AB14" s="25">
        <f t="shared" si="14"/>
        <v>0.24074074074074076</v>
      </c>
      <c r="AC14" s="25">
        <f t="shared" si="14"/>
        <v>0</v>
      </c>
      <c r="AD14" s="25">
        <f t="shared" si="14"/>
        <v>0.13157894736842105</v>
      </c>
    </row>
    <row r="15" spans="3:30" x14ac:dyDescent="0.2">
      <c r="C15" s="24"/>
      <c r="D15" s="22" t="s">
        <v>41</v>
      </c>
      <c r="E15" s="25">
        <f t="shared" si="15"/>
        <v>0.06</v>
      </c>
      <c r="F15" s="25">
        <f t="shared" si="15"/>
        <v>0.02</v>
      </c>
      <c r="G15" s="25">
        <f t="shared" si="15"/>
        <v>0.12</v>
      </c>
      <c r="H15" s="25">
        <f t="shared" si="15"/>
        <v>1.2E-2</v>
      </c>
      <c r="I15" s="25">
        <f t="shared" si="15"/>
        <v>0.17199999999999999</v>
      </c>
      <c r="J15" s="25">
        <f t="shared" si="15"/>
        <v>1.6E-2</v>
      </c>
      <c r="K15" s="25">
        <f t="shared" si="16"/>
        <v>0.4</v>
      </c>
      <c r="M15" s="24"/>
      <c r="N15" s="22" t="s">
        <v>41</v>
      </c>
      <c r="O15" s="25">
        <f t="shared" ref="O15:T15" si="20">O7/$U$8</f>
        <v>4.9441786283891537E-2</v>
      </c>
      <c r="P15" s="25">
        <f t="shared" si="20"/>
        <v>2.3113338902812586E-2</v>
      </c>
      <c r="Q15" s="25">
        <f t="shared" si="20"/>
        <v>8.0116959064327489E-2</v>
      </c>
      <c r="R15" s="25">
        <f t="shared" si="20"/>
        <v>1.4912280701754387E-2</v>
      </c>
      <c r="S15" s="25">
        <f t="shared" si="20"/>
        <v>0.14420575247642919</v>
      </c>
      <c r="T15" s="25">
        <f t="shared" si="20"/>
        <v>1.8990458602646965E-2</v>
      </c>
      <c r="U15" s="25">
        <f t="shared" si="18"/>
        <v>0.33078057603186217</v>
      </c>
      <c r="W15" s="24"/>
      <c r="X15" s="22" t="s">
        <v>41</v>
      </c>
      <c r="Y15" s="25">
        <f t="shared" si="19"/>
        <v>0.68181818181818177</v>
      </c>
      <c r="Z15" s="25">
        <f t="shared" si="14"/>
        <v>0.11904761904761903</v>
      </c>
      <c r="AA15" s="25">
        <f t="shared" si="14"/>
        <v>0.66666666666666674</v>
      </c>
      <c r="AB15" s="25">
        <f t="shared" si="14"/>
        <v>5.5555555555555559E-2</v>
      </c>
      <c r="AC15" s="25">
        <f t="shared" si="14"/>
        <v>0.87755102040816324</v>
      </c>
      <c r="AD15" s="25">
        <f t="shared" si="14"/>
        <v>0.10526315789473685</v>
      </c>
    </row>
    <row r="16" spans="3:30" x14ac:dyDescent="0.2">
      <c r="C16" s="19" t="s">
        <v>43</v>
      </c>
      <c r="D16" s="19"/>
      <c r="E16" s="25">
        <f>SUM(E13:E15)</f>
        <v>8.7999999999999995E-2</v>
      </c>
      <c r="F16" s="25">
        <f t="shared" ref="F16:K16" si="21">SUM(F13:F15)</f>
        <v>0.16800000000000001</v>
      </c>
      <c r="G16" s="25">
        <f t="shared" si="21"/>
        <v>0.18</v>
      </c>
      <c r="H16" s="25">
        <f t="shared" si="21"/>
        <v>0.216</v>
      </c>
      <c r="I16" s="25">
        <f t="shared" si="21"/>
        <v>0.19599999999999998</v>
      </c>
      <c r="J16" s="25">
        <f t="shared" si="21"/>
        <v>0.15200000000000002</v>
      </c>
      <c r="K16" s="25">
        <f t="shared" si="21"/>
        <v>1</v>
      </c>
      <c r="M16" s="19" t="s">
        <v>43</v>
      </c>
      <c r="N16" s="19"/>
      <c r="O16" s="25">
        <f>SUM(O13:O15)</f>
        <v>7.2514619883040921E-2</v>
      </c>
      <c r="P16" s="25">
        <f t="shared" ref="P16" si="22">SUM(P13:P15)</f>
        <v>0.19415204678362574</v>
      </c>
      <c r="Q16" s="25">
        <f t="shared" ref="Q16" si="23">SUM(Q13:Q15)</f>
        <v>0.12017543859649123</v>
      </c>
      <c r="R16" s="25">
        <f t="shared" ref="R16" si="24">SUM(R13:R15)</f>
        <v>0.26842105263157895</v>
      </c>
      <c r="S16" s="25">
        <f t="shared" ref="S16" si="25">SUM(S13:S15)</f>
        <v>0.16432748538011699</v>
      </c>
      <c r="T16" s="25">
        <f t="shared" ref="T16" si="26">SUM(T13:T15)</f>
        <v>0.18040935672514616</v>
      </c>
      <c r="U16" s="25">
        <f t="shared" ref="U16" si="27">SUM(U13:U15)</f>
        <v>1</v>
      </c>
      <c r="W16" s="19" t="s">
        <v>43</v>
      </c>
      <c r="X16" s="19"/>
      <c r="Y16" s="25">
        <f>SUM(Y13:Y15)</f>
        <v>1</v>
      </c>
      <c r="Z16" s="25">
        <f t="shared" ref="Z16:AD16" si="28">SUM(Z13:Z15)</f>
        <v>1</v>
      </c>
      <c r="AA16" s="25">
        <f t="shared" si="28"/>
        <v>1</v>
      </c>
      <c r="AB16" s="25">
        <f t="shared" si="28"/>
        <v>1</v>
      </c>
      <c r="AC16" s="25">
        <f t="shared" si="28"/>
        <v>1</v>
      </c>
      <c r="AD16" s="25">
        <f t="shared" si="28"/>
        <v>0.99999999999999989</v>
      </c>
    </row>
    <row r="17" spans="13:30" x14ac:dyDescent="0.2">
      <c r="X17" s="11"/>
    </row>
    <row r="18" spans="13:30" x14ac:dyDescent="0.2">
      <c r="M18" s="23" t="s">
        <v>62</v>
      </c>
      <c r="N18" s="23"/>
      <c r="O18" s="23"/>
      <c r="P18" s="23"/>
      <c r="Q18" s="23"/>
      <c r="R18" s="23"/>
      <c r="S18" s="23"/>
      <c r="T18" s="23"/>
      <c r="U18" s="19" t="s">
        <v>43</v>
      </c>
    </row>
    <row r="19" spans="13:30" x14ac:dyDescent="0.2">
      <c r="M19" s="21" t="s">
        <v>32</v>
      </c>
      <c r="N19" s="21"/>
      <c r="O19" s="19" t="s">
        <v>33</v>
      </c>
      <c r="P19" s="19"/>
      <c r="Q19" s="19" t="s">
        <v>34</v>
      </c>
      <c r="R19" s="19"/>
      <c r="S19" s="19" t="s">
        <v>35</v>
      </c>
      <c r="T19" s="19"/>
      <c r="U19" s="19"/>
      <c r="X19" s="11"/>
      <c r="Y19" s="27">
        <f>((Y13*(1-Y13))^(0.5))*1.96/(250^(0.5))</f>
        <v>3.5636363636363647E-2</v>
      </c>
      <c r="Z19" s="27">
        <f t="shared" ref="Z19:AD21" si="29">((Z13*(1-Z13))^(0.5))*1.96/(250^(0.5))</f>
        <v>6.0845889115224726E-2</v>
      </c>
      <c r="AA19" s="27">
        <f t="shared" si="29"/>
        <v>4.7393568350438176E-2</v>
      </c>
      <c r="AB19" s="27">
        <f t="shared" si="29"/>
        <v>5.6603605676520202E-2</v>
      </c>
      <c r="AC19" s="27">
        <f t="shared" si="29"/>
        <v>4.0634960317440939E-2</v>
      </c>
      <c r="AD19" s="27">
        <f t="shared" si="29"/>
        <v>5.2701469385077505E-2</v>
      </c>
    </row>
    <row r="20" spans="13:30" x14ac:dyDescent="0.2">
      <c r="M20" s="21" t="s">
        <v>36</v>
      </c>
      <c r="N20" s="21"/>
      <c r="O20" s="20" t="s">
        <v>37</v>
      </c>
      <c r="P20" s="20" t="s">
        <v>38</v>
      </c>
      <c r="Q20" s="20" t="s">
        <v>37</v>
      </c>
      <c r="R20" s="20" t="s">
        <v>38</v>
      </c>
      <c r="S20" s="20" t="s">
        <v>37</v>
      </c>
      <c r="T20" s="20" t="s">
        <v>38</v>
      </c>
      <c r="U20" s="19"/>
      <c r="X20" s="11"/>
      <c r="Y20" s="27">
        <f t="shared" ref="Y20:AC21" si="30">((Y14*(1-Y14))^(0.5))*1.96/(250^(0.5))</f>
        <v>5.1948480517712683E-2</v>
      </c>
      <c r="Z20" s="28">
        <f t="shared" si="29"/>
        <v>6.1910329419967464E-2</v>
      </c>
      <c r="AA20" s="27">
        <f t="shared" si="29"/>
        <v>4.4927719178890928E-2</v>
      </c>
      <c r="AB20" s="27">
        <f t="shared" si="29"/>
        <v>5.299756445474104E-2</v>
      </c>
      <c r="AC20" s="27">
        <f t="shared" si="29"/>
        <v>0</v>
      </c>
      <c r="AD20" s="27">
        <f t="shared" si="29"/>
        <v>4.1902934929174955E-2</v>
      </c>
    </row>
    <row r="21" spans="13:30" x14ac:dyDescent="0.2">
      <c r="M21" s="24" t="s">
        <v>42</v>
      </c>
      <c r="N21" s="22" t="s">
        <v>39</v>
      </c>
      <c r="O21" s="2">
        <v>55</v>
      </c>
      <c r="P21" s="2">
        <v>376</v>
      </c>
      <c r="Q21" s="2">
        <v>108</v>
      </c>
      <c r="R21" s="2">
        <v>702</v>
      </c>
      <c r="S21" s="2">
        <v>114</v>
      </c>
      <c r="T21" s="2">
        <v>479</v>
      </c>
      <c r="U21" s="2">
        <f>SUM(O21:T21)</f>
        <v>1834</v>
      </c>
      <c r="X21" s="11"/>
      <c r="Y21" s="29">
        <f t="shared" si="30"/>
        <v>5.7737508040360937E-2</v>
      </c>
      <c r="Z21" s="27">
        <f t="shared" si="29"/>
        <v>4.0144184579532255E-2</v>
      </c>
      <c r="AA21" s="29">
        <f t="shared" si="29"/>
        <v>5.8435909811994501E-2</v>
      </c>
      <c r="AB21" s="27">
        <f t="shared" si="29"/>
        <v>2.8394748253771539E-2</v>
      </c>
      <c r="AC21" s="27">
        <f t="shared" si="29"/>
        <v>4.0634960317440946E-2</v>
      </c>
      <c r="AD21" s="27">
        <f t="shared" si="29"/>
        <v>3.8042751865882234E-2</v>
      </c>
    </row>
    <row r="22" spans="13:30" x14ac:dyDescent="0.2">
      <c r="M22" s="24"/>
      <c r="N22" s="22" t="s">
        <v>40</v>
      </c>
      <c r="O22" s="2">
        <v>82</v>
      </c>
      <c r="P22" s="2">
        <v>249</v>
      </c>
      <c r="Q22" s="2">
        <v>66</v>
      </c>
      <c r="R22" s="2">
        <v>148</v>
      </c>
      <c r="S22" s="2">
        <v>34</v>
      </c>
      <c r="T22" s="2">
        <v>74</v>
      </c>
      <c r="U22" s="2">
        <f t="shared" ref="U22:U23" si="31">SUM(O22:T22)</f>
        <v>653</v>
      </c>
    </row>
    <row r="23" spans="13:30" x14ac:dyDescent="0.2">
      <c r="M23" s="24"/>
      <c r="N23" s="22" t="s">
        <v>41</v>
      </c>
      <c r="O23" s="2">
        <v>111</v>
      </c>
      <c r="P23" s="2">
        <v>39</v>
      </c>
      <c r="Q23" s="2">
        <v>237</v>
      </c>
      <c r="R23" s="2">
        <v>68</v>
      </c>
      <c r="S23" s="2">
        <v>414</v>
      </c>
      <c r="T23" s="2">
        <v>64</v>
      </c>
      <c r="U23" s="2">
        <f t="shared" si="31"/>
        <v>933</v>
      </c>
    </row>
    <row r="24" spans="13:30" x14ac:dyDescent="0.2">
      <c r="M24" s="19" t="s">
        <v>43</v>
      </c>
      <c r="N24" s="19"/>
      <c r="O24" s="2">
        <f>SUM(O21:O23)</f>
        <v>248</v>
      </c>
      <c r="P24" s="2">
        <f t="shared" ref="P24" si="32">SUM(P21:P23)</f>
        <v>664</v>
      </c>
      <c r="Q24" s="2">
        <f t="shared" ref="Q24" si="33">SUM(Q21:Q23)</f>
        <v>411</v>
      </c>
      <c r="R24" s="2">
        <f t="shared" ref="R24" si="34">SUM(R21:R23)</f>
        <v>918</v>
      </c>
      <c r="S24" s="2">
        <f t="shared" ref="S24" si="35">SUM(S21:S23)</f>
        <v>562</v>
      </c>
      <c r="T24" s="2">
        <f t="shared" ref="T24" si="36">SUM(T21:T23)</f>
        <v>617</v>
      </c>
      <c r="U24" s="2">
        <f t="shared" ref="U24" si="37">SUM(U21:U23)</f>
        <v>3420</v>
      </c>
    </row>
    <row r="26" spans="13:30" x14ac:dyDescent="0.2">
      <c r="M26" s="23" t="s">
        <v>67</v>
      </c>
      <c r="N26" s="23"/>
      <c r="O26" s="23"/>
      <c r="P26" s="23"/>
      <c r="Q26" s="23"/>
      <c r="R26" s="23"/>
      <c r="S26" s="23"/>
      <c r="T26" s="23"/>
      <c r="U26" s="19" t="s">
        <v>43</v>
      </c>
    </row>
    <row r="27" spans="13:30" x14ac:dyDescent="0.2">
      <c r="M27" s="21" t="s">
        <v>32</v>
      </c>
      <c r="N27" s="21"/>
      <c r="O27" s="19" t="s">
        <v>33</v>
      </c>
      <c r="P27" s="19"/>
      <c r="Q27" s="19" t="s">
        <v>34</v>
      </c>
      <c r="R27" s="19"/>
      <c r="S27" s="19" t="s">
        <v>35</v>
      </c>
      <c r="T27" s="19"/>
      <c r="U27" s="19"/>
    </row>
    <row r="28" spans="13:30" x14ac:dyDescent="0.2">
      <c r="M28" s="21" t="s">
        <v>36</v>
      </c>
      <c r="N28" s="21"/>
      <c r="O28" s="20" t="s">
        <v>37</v>
      </c>
      <c r="P28" s="20" t="s">
        <v>38</v>
      </c>
      <c r="Q28" s="20" t="s">
        <v>37</v>
      </c>
      <c r="R28" s="20" t="s">
        <v>38</v>
      </c>
      <c r="S28" s="20" t="s">
        <v>37</v>
      </c>
      <c r="T28" s="20" t="s">
        <v>38</v>
      </c>
      <c r="U28" s="19"/>
    </row>
    <row r="29" spans="13:30" x14ac:dyDescent="0.2">
      <c r="M29" s="24" t="s">
        <v>42</v>
      </c>
      <c r="N29" s="22" t="s">
        <v>39</v>
      </c>
      <c r="O29" s="25">
        <f>O21/$U$24</f>
        <v>1.6081871345029239E-2</v>
      </c>
      <c r="P29" s="25">
        <f t="shared" ref="P29:T29" si="38">P21/$U$24</f>
        <v>0.10994152046783626</v>
      </c>
      <c r="Q29" s="25">
        <f t="shared" si="38"/>
        <v>3.1578947368421054E-2</v>
      </c>
      <c r="R29" s="25">
        <f t="shared" si="38"/>
        <v>0.20526315789473684</v>
      </c>
      <c r="S29" s="25">
        <f t="shared" si="38"/>
        <v>3.3333333333333333E-2</v>
      </c>
      <c r="T29" s="25">
        <f t="shared" si="38"/>
        <v>0.14005847953216374</v>
      </c>
      <c r="U29" s="25">
        <f>SUM(O29:T29)</f>
        <v>0.53625730994152043</v>
      </c>
      <c r="Y29" s="28">
        <f>((U29*(1-U29))^(0.5))*1.96/(250^(0.5))</f>
        <v>6.181746877247727E-2</v>
      </c>
    </row>
    <row r="30" spans="13:30" x14ac:dyDescent="0.2">
      <c r="M30" s="24"/>
      <c r="N30" s="22" t="s">
        <v>40</v>
      </c>
      <c r="O30" s="25">
        <f t="shared" ref="O30:T30" si="39">O22/$U$24</f>
        <v>2.3976608187134502E-2</v>
      </c>
      <c r="P30" s="25">
        <f t="shared" si="39"/>
        <v>7.2807017543859653E-2</v>
      </c>
      <c r="Q30" s="25">
        <f t="shared" si="39"/>
        <v>1.9298245614035089E-2</v>
      </c>
      <c r="R30" s="25">
        <f t="shared" si="39"/>
        <v>4.3274853801169591E-2</v>
      </c>
      <c r="S30" s="25">
        <f t="shared" si="39"/>
        <v>9.9415204678362581E-3</v>
      </c>
      <c r="T30" s="25">
        <f t="shared" si="39"/>
        <v>2.1637426900584796E-2</v>
      </c>
      <c r="U30" s="25">
        <f t="shared" ref="U30:U31" si="40">SUM(O30:T30)</f>
        <v>0.19093567251461988</v>
      </c>
      <c r="Y30" s="27">
        <f t="shared" ref="Y30:Y31" si="41">((U30*(1-U30))^(0.5))*1.96/(250^(0.5))</f>
        <v>4.8721553918332237E-2</v>
      </c>
    </row>
    <row r="31" spans="13:30" x14ac:dyDescent="0.2">
      <c r="M31" s="24"/>
      <c r="N31" s="22" t="s">
        <v>41</v>
      </c>
      <c r="O31" s="25">
        <f t="shared" ref="O31:T31" si="42">O23/$U$24</f>
        <v>3.245614035087719E-2</v>
      </c>
      <c r="P31" s="25">
        <f t="shared" si="42"/>
        <v>1.1403508771929825E-2</v>
      </c>
      <c r="Q31" s="25">
        <f t="shared" si="42"/>
        <v>6.9298245614035081E-2</v>
      </c>
      <c r="R31" s="25">
        <f t="shared" si="42"/>
        <v>1.9883040935672516E-2</v>
      </c>
      <c r="S31" s="25">
        <f t="shared" si="42"/>
        <v>0.12105263157894737</v>
      </c>
      <c r="T31" s="25">
        <f t="shared" si="42"/>
        <v>1.8713450292397661E-2</v>
      </c>
      <c r="U31" s="25">
        <f t="shared" si="40"/>
        <v>0.27280701754385966</v>
      </c>
      <c r="Y31" s="27">
        <f t="shared" si="41"/>
        <v>5.521266059349296E-2</v>
      </c>
    </row>
    <row r="32" spans="13:30" x14ac:dyDescent="0.2">
      <c r="M32" s="19" t="s">
        <v>43</v>
      </c>
      <c r="N32" s="19"/>
      <c r="O32" s="25">
        <f>SUM(O29:O31)</f>
        <v>7.2514619883040921E-2</v>
      </c>
      <c r="P32" s="25">
        <f t="shared" ref="P32" si="43">SUM(P29:P31)</f>
        <v>0.19415204678362574</v>
      </c>
      <c r="Q32" s="25">
        <f t="shared" ref="Q32" si="44">SUM(Q29:Q31)</f>
        <v>0.12017543859649123</v>
      </c>
      <c r="R32" s="25">
        <f t="shared" ref="R32" si="45">SUM(R29:R31)</f>
        <v>0.26842105263157895</v>
      </c>
      <c r="S32" s="25">
        <f t="shared" ref="S32" si="46">SUM(S29:S31)</f>
        <v>0.16432748538011696</v>
      </c>
      <c r="T32" s="25">
        <f t="shared" ref="T32" si="47">SUM(T29:T31)</f>
        <v>0.18040935672514619</v>
      </c>
      <c r="U32" s="25">
        <f t="shared" ref="U32" si="48">SUM(U29:U31)</f>
        <v>1</v>
      </c>
    </row>
    <row r="36" spans="3:30" x14ac:dyDescent="0.2">
      <c r="C36" s="23" t="s">
        <v>52</v>
      </c>
      <c r="D36" s="23"/>
      <c r="E36" s="23"/>
      <c r="F36" s="23"/>
      <c r="G36" s="23"/>
      <c r="H36" s="23"/>
      <c r="I36" s="23"/>
      <c r="J36" s="23"/>
      <c r="K36" s="19" t="s">
        <v>43</v>
      </c>
      <c r="M36" s="23" t="s">
        <v>69</v>
      </c>
      <c r="N36" s="23"/>
      <c r="O36" s="23"/>
      <c r="P36" s="23"/>
      <c r="Q36" s="23"/>
      <c r="R36" s="23"/>
      <c r="S36" s="23"/>
      <c r="T36" s="23"/>
      <c r="U36" s="19" t="s">
        <v>43</v>
      </c>
    </row>
    <row r="37" spans="3:30" x14ac:dyDescent="0.2">
      <c r="C37" s="21" t="s">
        <v>32</v>
      </c>
      <c r="D37" s="21"/>
      <c r="E37" s="19" t="s">
        <v>33</v>
      </c>
      <c r="F37" s="19"/>
      <c r="G37" s="19" t="s">
        <v>34</v>
      </c>
      <c r="H37" s="19"/>
      <c r="I37" s="19" t="s">
        <v>35</v>
      </c>
      <c r="J37" s="19"/>
      <c r="K37" s="19"/>
      <c r="M37" s="21" t="s">
        <v>32</v>
      </c>
      <c r="N37" s="21"/>
      <c r="O37" s="19" t="s">
        <v>33</v>
      </c>
      <c r="P37" s="19"/>
      <c r="Q37" s="19" t="s">
        <v>34</v>
      </c>
      <c r="R37" s="19"/>
      <c r="S37" s="19" t="s">
        <v>35</v>
      </c>
      <c r="T37" s="19"/>
      <c r="U37" s="19"/>
    </row>
    <row r="38" spans="3:30" x14ac:dyDescent="0.2">
      <c r="C38" s="21" t="s">
        <v>36</v>
      </c>
      <c r="D38" s="21"/>
      <c r="E38" s="20" t="s">
        <v>37</v>
      </c>
      <c r="F38" s="20" t="s">
        <v>38</v>
      </c>
      <c r="G38" s="20" t="s">
        <v>37</v>
      </c>
      <c r="H38" s="20" t="s">
        <v>38</v>
      </c>
      <c r="I38" s="20" t="s">
        <v>37</v>
      </c>
      <c r="J38" s="20" t="s">
        <v>38</v>
      </c>
      <c r="K38" s="19"/>
      <c r="M38" s="21" t="s">
        <v>36</v>
      </c>
      <c r="N38" s="21"/>
      <c r="O38" s="20" t="s">
        <v>37</v>
      </c>
      <c r="P38" s="20" t="s">
        <v>38</v>
      </c>
      <c r="Q38" s="20" t="s">
        <v>37</v>
      </c>
      <c r="R38" s="20" t="s">
        <v>38</v>
      </c>
      <c r="S38" s="20" t="s">
        <v>37</v>
      </c>
      <c r="T38" s="20" t="s">
        <v>38</v>
      </c>
      <c r="U38" s="19"/>
    </row>
    <row r="39" spans="3:30" x14ac:dyDescent="0.2">
      <c r="C39" s="24" t="s">
        <v>42</v>
      </c>
      <c r="D39" s="22" t="s">
        <v>39</v>
      </c>
      <c r="E39" s="2">
        <v>0</v>
      </c>
      <c r="F39" s="2">
        <v>18</v>
      </c>
      <c r="G39" s="2">
        <v>5</v>
      </c>
      <c r="H39" s="2">
        <v>38</v>
      </c>
      <c r="I39" s="2">
        <v>10</v>
      </c>
      <c r="J39" s="2">
        <v>29</v>
      </c>
      <c r="K39" s="2">
        <f>SUM(E39:J39)</f>
        <v>100</v>
      </c>
      <c r="M39" s="24" t="s">
        <v>42</v>
      </c>
      <c r="N39" s="22" t="s">
        <v>39</v>
      </c>
      <c r="O39" s="26">
        <f>E39*((O$66)/(E$50))</f>
        <v>0</v>
      </c>
      <c r="P39" s="26">
        <f t="shared" ref="P39:T39" si="49">F39*((P$66)/(F$50))</f>
        <v>16.741715737212793</v>
      </c>
      <c r="Q39" s="26">
        <f t="shared" si="49"/>
        <v>4.9664826096701233</v>
      </c>
      <c r="R39" s="26">
        <f t="shared" si="49"/>
        <v>36.784353505863727</v>
      </c>
      <c r="S39" s="26">
        <f t="shared" si="49"/>
        <v>9.4158449268435973</v>
      </c>
      <c r="T39" s="26">
        <f t="shared" si="49"/>
        <v>34.67926831279793</v>
      </c>
      <c r="U39" s="26">
        <f>SUM(O39:T39)</f>
        <v>102.58766509238818</v>
      </c>
    </row>
    <row r="40" spans="3:30" x14ac:dyDescent="0.2">
      <c r="C40" s="24"/>
      <c r="D40" s="22" t="s">
        <v>40</v>
      </c>
      <c r="E40" s="2">
        <v>8</v>
      </c>
      <c r="F40" s="2">
        <v>9</v>
      </c>
      <c r="G40" s="2">
        <v>7</v>
      </c>
      <c r="H40" s="2">
        <v>12</v>
      </c>
      <c r="I40" s="2">
        <v>9</v>
      </c>
      <c r="J40" s="2">
        <v>5</v>
      </c>
      <c r="K40" s="2">
        <f t="shared" ref="K40:K41" si="50">SUM(E40:J40)</f>
        <v>50</v>
      </c>
      <c r="M40" s="24"/>
      <c r="N40" s="22" t="s">
        <v>40</v>
      </c>
      <c r="O40" s="26">
        <f t="shared" ref="O40:O41" si="51">E40*((O$66)/(E$50))</f>
        <v>8.1976677058076444</v>
      </c>
      <c r="P40" s="26">
        <f t="shared" ref="P40:P41" si="52">F40*((P$66)/(F$50))</f>
        <v>8.3708578686063966</v>
      </c>
      <c r="Q40" s="26">
        <f t="shared" ref="Q40:Q41" si="53">G40*((Q$66)/(G$50))</f>
        <v>6.9530756535381721</v>
      </c>
      <c r="R40" s="26">
        <f t="shared" ref="R40:R41" si="54">H40*((R$66)/(H$50))</f>
        <v>11.61611163343065</v>
      </c>
      <c r="S40" s="26">
        <f t="shared" ref="S40:S41" si="55">I40*((S$66)/(I$50))</f>
        <v>8.4742604341592376</v>
      </c>
      <c r="T40" s="26">
        <f t="shared" ref="T40:T41" si="56">J40*((T$66)/(J$50))</f>
        <v>5.9791841918617115</v>
      </c>
      <c r="U40" s="26">
        <f t="shared" ref="U40:U41" si="57">SUM(O40:T40)</f>
        <v>49.591157487403812</v>
      </c>
    </row>
    <row r="41" spans="3:30" x14ac:dyDescent="0.2">
      <c r="C41" s="24"/>
      <c r="D41" s="22" t="s">
        <v>41</v>
      </c>
      <c r="E41" s="2">
        <v>4</v>
      </c>
      <c r="F41" s="2">
        <v>0</v>
      </c>
      <c r="G41" s="2">
        <v>22</v>
      </c>
      <c r="H41" s="2">
        <v>6</v>
      </c>
      <c r="I41" s="2">
        <v>60</v>
      </c>
      <c r="J41" s="2">
        <v>8</v>
      </c>
      <c r="K41" s="2">
        <f t="shared" si="50"/>
        <v>100</v>
      </c>
      <c r="M41" s="24"/>
      <c r="N41" s="22" t="s">
        <v>41</v>
      </c>
      <c r="O41" s="26">
        <f t="shared" si="51"/>
        <v>4.0988338529038222</v>
      </c>
      <c r="P41" s="26">
        <f t="shared" si="52"/>
        <v>0</v>
      </c>
      <c r="Q41" s="26">
        <f t="shared" si="53"/>
        <v>21.852523482548541</v>
      </c>
      <c r="R41" s="26">
        <f t="shared" si="54"/>
        <v>5.8080558167153251</v>
      </c>
      <c r="S41" s="26">
        <f t="shared" si="55"/>
        <v>56.495069561061584</v>
      </c>
      <c r="T41" s="26">
        <f t="shared" si="56"/>
        <v>9.5666947069787387</v>
      </c>
      <c r="U41" s="26">
        <f t="shared" si="57"/>
        <v>97.821177420208002</v>
      </c>
    </row>
    <row r="42" spans="3:30" x14ac:dyDescent="0.2">
      <c r="C42" s="19" t="s">
        <v>43</v>
      </c>
      <c r="D42" s="19"/>
      <c r="E42" s="2">
        <f>SUM(E39:E41)</f>
        <v>12</v>
      </c>
      <c r="F42" s="2">
        <f t="shared" ref="F42:K42" si="58">SUM(F39:F41)</f>
        <v>27</v>
      </c>
      <c r="G42" s="2">
        <f t="shared" si="58"/>
        <v>34</v>
      </c>
      <c r="H42" s="2">
        <f t="shared" si="58"/>
        <v>56</v>
      </c>
      <c r="I42" s="2">
        <f t="shared" si="58"/>
        <v>79</v>
      </c>
      <c r="J42" s="2">
        <f t="shared" si="58"/>
        <v>42</v>
      </c>
      <c r="K42" s="2">
        <f t="shared" si="58"/>
        <v>250</v>
      </c>
      <c r="M42" s="19" t="s">
        <v>43</v>
      </c>
      <c r="N42" s="19"/>
      <c r="O42" s="26">
        <f t="shared" ref="O42" si="59">E42*(O66/E50)</f>
        <v>12.296501558711466</v>
      </c>
      <c r="P42" s="26">
        <f t="shared" ref="P42" si="60">F42*(P66/F50)</f>
        <v>25.112573605819193</v>
      </c>
      <c r="Q42" s="26">
        <f t="shared" ref="Q42" si="61">G42*(Q66/G50)</f>
        <v>33.772081745756836</v>
      </c>
      <c r="R42" s="26">
        <f t="shared" ref="R42" si="62">H42*(R66/H50)</f>
        <v>54.2085209560097</v>
      </c>
      <c r="S42" s="26">
        <f t="shared" ref="S42" si="63">I42*(S66/I50)</f>
        <v>74.385174922064422</v>
      </c>
      <c r="T42" s="26">
        <f t="shared" ref="T42" si="64">J42*(T66/J50)</f>
        <v>50.225147211638379</v>
      </c>
      <c r="U42" s="26">
        <f t="shared" ref="U42" si="65">SUM(U39:U41)</f>
        <v>250</v>
      </c>
    </row>
    <row r="44" spans="3:30" x14ac:dyDescent="0.2">
      <c r="C44" s="23" t="s">
        <v>53</v>
      </c>
      <c r="D44" s="23"/>
      <c r="E44" s="23"/>
      <c r="F44" s="23"/>
      <c r="G44" s="23"/>
      <c r="H44" s="23"/>
      <c r="I44" s="23"/>
      <c r="J44" s="23"/>
      <c r="K44" s="19" t="s">
        <v>43</v>
      </c>
      <c r="M44" s="23" t="s">
        <v>70</v>
      </c>
      <c r="N44" s="23"/>
      <c r="O44" s="23"/>
      <c r="P44" s="23"/>
      <c r="Q44" s="23"/>
      <c r="R44" s="23"/>
      <c r="S44" s="23"/>
      <c r="T44" s="23"/>
      <c r="U44" s="19" t="s">
        <v>43</v>
      </c>
      <c r="W44" s="23" t="s">
        <v>75</v>
      </c>
      <c r="X44" s="23"/>
      <c r="Y44" s="23"/>
      <c r="Z44" s="23"/>
      <c r="AA44" s="23"/>
      <c r="AB44" s="23"/>
      <c r="AC44" s="23"/>
      <c r="AD44" s="23"/>
    </row>
    <row r="45" spans="3:30" x14ac:dyDescent="0.2">
      <c r="C45" s="21" t="s">
        <v>32</v>
      </c>
      <c r="D45" s="21"/>
      <c r="E45" s="19" t="s">
        <v>33</v>
      </c>
      <c r="F45" s="19"/>
      <c r="G45" s="19" t="s">
        <v>34</v>
      </c>
      <c r="H45" s="19"/>
      <c r="I45" s="19" t="s">
        <v>35</v>
      </c>
      <c r="J45" s="19"/>
      <c r="K45" s="19"/>
      <c r="M45" s="21" t="s">
        <v>32</v>
      </c>
      <c r="N45" s="21"/>
      <c r="O45" s="19" t="s">
        <v>33</v>
      </c>
      <c r="P45" s="19"/>
      <c r="Q45" s="19" t="s">
        <v>34</v>
      </c>
      <c r="R45" s="19"/>
      <c r="S45" s="19" t="s">
        <v>35</v>
      </c>
      <c r="T45" s="19"/>
      <c r="U45" s="19"/>
      <c r="W45" s="21" t="s">
        <v>32</v>
      </c>
      <c r="X45" s="21"/>
      <c r="Y45" s="19" t="s">
        <v>33</v>
      </c>
      <c r="Z45" s="19"/>
      <c r="AA45" s="19" t="s">
        <v>34</v>
      </c>
      <c r="AB45" s="19"/>
      <c r="AC45" s="19" t="s">
        <v>35</v>
      </c>
      <c r="AD45" s="19"/>
    </row>
    <row r="46" spans="3:30" x14ac:dyDescent="0.2">
      <c r="C46" s="21" t="s">
        <v>36</v>
      </c>
      <c r="D46" s="21"/>
      <c r="E46" s="20" t="s">
        <v>37</v>
      </c>
      <c r="F46" s="20" t="s">
        <v>38</v>
      </c>
      <c r="G46" s="20" t="s">
        <v>37</v>
      </c>
      <c r="H46" s="20" t="s">
        <v>38</v>
      </c>
      <c r="I46" s="20" t="s">
        <v>37</v>
      </c>
      <c r="J46" s="20" t="s">
        <v>38</v>
      </c>
      <c r="K46" s="19"/>
      <c r="M46" s="21" t="s">
        <v>36</v>
      </c>
      <c r="N46" s="21"/>
      <c r="O46" s="20" t="s">
        <v>37</v>
      </c>
      <c r="P46" s="20" t="s">
        <v>38</v>
      </c>
      <c r="Q46" s="20" t="s">
        <v>37</v>
      </c>
      <c r="R46" s="20" t="s">
        <v>38</v>
      </c>
      <c r="S46" s="20" t="s">
        <v>37</v>
      </c>
      <c r="T46" s="20" t="s">
        <v>38</v>
      </c>
      <c r="U46" s="19"/>
      <c r="W46" s="21" t="s">
        <v>36</v>
      </c>
      <c r="X46" s="21"/>
      <c r="Y46" s="20" t="s">
        <v>37</v>
      </c>
      <c r="Z46" s="20" t="s">
        <v>38</v>
      </c>
      <c r="AA46" s="20" t="s">
        <v>37</v>
      </c>
      <c r="AB46" s="20" t="s">
        <v>38</v>
      </c>
      <c r="AC46" s="20" t="s">
        <v>37</v>
      </c>
      <c r="AD46" s="20" t="s">
        <v>38</v>
      </c>
    </row>
    <row r="47" spans="3:30" x14ac:dyDescent="0.2">
      <c r="C47" s="24" t="s">
        <v>42</v>
      </c>
      <c r="D47" s="22" t="s">
        <v>39</v>
      </c>
      <c r="E47" s="25">
        <f>E39/$K$42</f>
        <v>0</v>
      </c>
      <c r="F47" s="25">
        <f>F39/$K$42</f>
        <v>7.1999999999999995E-2</v>
      </c>
      <c r="G47" s="25">
        <f>G39/$K$42</f>
        <v>0.02</v>
      </c>
      <c r="H47" s="25">
        <f>H39/$K$42</f>
        <v>0.152</v>
      </c>
      <c r="I47" s="25">
        <f>I39/$K$42</f>
        <v>0.04</v>
      </c>
      <c r="J47" s="25">
        <f>J39/$K$42</f>
        <v>0.11600000000000001</v>
      </c>
      <c r="K47" s="25">
        <f>SUM(E47:J47)</f>
        <v>0.39999999999999997</v>
      </c>
      <c r="M47" s="24" t="s">
        <v>42</v>
      </c>
      <c r="N47" s="22" t="s">
        <v>39</v>
      </c>
      <c r="O47" s="25">
        <f>O39/$U$42</f>
        <v>0</v>
      </c>
      <c r="P47" s="25">
        <f t="shared" ref="P47:T47" si="66">P39/$U$42</f>
        <v>6.6966862948851166E-2</v>
      </c>
      <c r="Q47" s="25">
        <f t="shared" si="66"/>
        <v>1.9865930438680492E-2</v>
      </c>
      <c r="R47" s="25">
        <f t="shared" si="66"/>
        <v>0.1471374140234549</v>
      </c>
      <c r="S47" s="25">
        <f t="shared" si="66"/>
        <v>3.7663379707374392E-2</v>
      </c>
      <c r="T47" s="25">
        <f t="shared" si="66"/>
        <v>0.13871707325119173</v>
      </c>
      <c r="U47" s="25">
        <f>SUM(O47:T47)</f>
        <v>0.4103506603695527</v>
      </c>
      <c r="W47" s="24" t="s">
        <v>42</v>
      </c>
      <c r="X47" s="22" t="s">
        <v>39</v>
      </c>
      <c r="Y47" s="25">
        <f>O47/O$50</f>
        <v>0</v>
      </c>
      <c r="Z47" s="25">
        <f t="shared" ref="Z47:AD49" si="67">P47/P$50</f>
        <v>0.66666666666666674</v>
      </c>
      <c r="AA47" s="25">
        <f t="shared" si="67"/>
        <v>0.14705882352941174</v>
      </c>
      <c r="AB47" s="25">
        <f t="shared" si="67"/>
        <v>0.6785714285714286</v>
      </c>
      <c r="AC47" s="25">
        <f t="shared" si="67"/>
        <v>0.12658227848101267</v>
      </c>
      <c r="AD47" s="25">
        <f t="shared" si="67"/>
        <v>0.69047619047619047</v>
      </c>
    </row>
    <row r="48" spans="3:30" x14ac:dyDescent="0.2">
      <c r="C48" s="24"/>
      <c r="D48" s="22" t="s">
        <v>40</v>
      </c>
      <c r="E48" s="25">
        <f>E40/$K$42</f>
        <v>3.2000000000000001E-2</v>
      </c>
      <c r="F48" s="25">
        <f>F40/$K$42</f>
        <v>3.5999999999999997E-2</v>
      </c>
      <c r="G48" s="25">
        <f>G40/$K$42</f>
        <v>2.8000000000000001E-2</v>
      </c>
      <c r="H48" s="25">
        <f>H40/$K$42</f>
        <v>4.8000000000000001E-2</v>
      </c>
      <c r="I48" s="25">
        <f>I40/$K$42</f>
        <v>3.5999999999999997E-2</v>
      </c>
      <c r="J48" s="25">
        <f>J40/$K$42</f>
        <v>0.02</v>
      </c>
      <c r="K48" s="25">
        <f t="shared" ref="K48:K49" si="68">SUM(E48:J48)</f>
        <v>0.2</v>
      </c>
      <c r="M48" s="24"/>
      <c r="N48" s="22" t="s">
        <v>40</v>
      </c>
      <c r="O48" s="25">
        <f t="shared" ref="O48:T48" si="69">O40/$U$42</f>
        <v>3.2790670823230575E-2</v>
      </c>
      <c r="P48" s="25">
        <f t="shared" si="69"/>
        <v>3.3483431474425583E-2</v>
      </c>
      <c r="Q48" s="25">
        <f t="shared" si="69"/>
        <v>2.7812302614152688E-2</v>
      </c>
      <c r="R48" s="25">
        <f t="shared" si="69"/>
        <v>4.64644465337226E-2</v>
      </c>
      <c r="S48" s="25">
        <f t="shared" si="69"/>
        <v>3.3897041736636949E-2</v>
      </c>
      <c r="T48" s="25">
        <f t="shared" si="69"/>
        <v>2.3916736767446847E-2</v>
      </c>
      <c r="U48" s="25">
        <f t="shared" ref="U48:U49" si="70">SUM(O48:T48)</f>
        <v>0.19836462994961521</v>
      </c>
      <c r="W48" s="24"/>
      <c r="X48" s="22" t="s">
        <v>40</v>
      </c>
      <c r="Y48" s="25">
        <f t="shared" ref="Y48:Y49" si="71">O48/O$50</f>
        <v>0.66666666666666663</v>
      </c>
      <c r="Z48" s="25">
        <f t="shared" si="67"/>
        <v>0.33333333333333337</v>
      </c>
      <c r="AA48" s="25">
        <f t="shared" si="67"/>
        <v>0.20588235294117643</v>
      </c>
      <c r="AB48" s="25">
        <f t="shared" si="67"/>
        <v>0.2142857142857143</v>
      </c>
      <c r="AC48" s="25">
        <f t="shared" si="67"/>
        <v>0.11392405063291138</v>
      </c>
      <c r="AD48" s="25">
        <f t="shared" si="67"/>
        <v>0.11904761904761903</v>
      </c>
    </row>
    <row r="49" spans="3:30" x14ac:dyDescent="0.2">
      <c r="C49" s="24"/>
      <c r="D49" s="22" t="s">
        <v>41</v>
      </c>
      <c r="E49" s="25">
        <f>E41/$K$42</f>
        <v>1.6E-2</v>
      </c>
      <c r="F49" s="25">
        <f>F41/$K$42</f>
        <v>0</v>
      </c>
      <c r="G49" s="25">
        <f>G41/$K$42</f>
        <v>8.7999999999999995E-2</v>
      </c>
      <c r="H49" s="25">
        <f>H41/$K$42</f>
        <v>2.4E-2</v>
      </c>
      <c r="I49" s="25">
        <f>I41/$K$42</f>
        <v>0.24</v>
      </c>
      <c r="J49" s="25">
        <f>J41/$K$42</f>
        <v>3.2000000000000001E-2</v>
      </c>
      <c r="K49" s="25">
        <f t="shared" si="68"/>
        <v>0.4</v>
      </c>
      <c r="M49" s="24"/>
      <c r="N49" s="22" t="s">
        <v>41</v>
      </c>
      <c r="O49" s="25">
        <f t="shared" ref="O49:T49" si="72">O41/$U$42</f>
        <v>1.6395335411615287E-2</v>
      </c>
      <c r="P49" s="25">
        <f t="shared" si="72"/>
        <v>0</v>
      </c>
      <c r="Q49" s="25">
        <f t="shared" si="72"/>
        <v>8.7410093930194166E-2</v>
      </c>
      <c r="R49" s="25">
        <f t="shared" si="72"/>
        <v>2.32322232668613E-2</v>
      </c>
      <c r="S49" s="25">
        <f t="shared" si="72"/>
        <v>0.22598027824424632</v>
      </c>
      <c r="T49" s="25">
        <f t="shared" si="72"/>
        <v>3.8266778827914953E-2</v>
      </c>
      <c r="U49" s="25">
        <f t="shared" si="70"/>
        <v>0.39128470968083207</v>
      </c>
      <c r="W49" s="24"/>
      <c r="X49" s="22" t="s">
        <v>41</v>
      </c>
      <c r="Y49" s="25">
        <f t="shared" si="71"/>
        <v>0.33333333333333331</v>
      </c>
      <c r="Z49" s="25">
        <f t="shared" si="67"/>
        <v>0</v>
      </c>
      <c r="AA49" s="25">
        <f t="shared" si="67"/>
        <v>0.64705882352941169</v>
      </c>
      <c r="AB49" s="25">
        <f t="shared" si="67"/>
        <v>0.10714285714285715</v>
      </c>
      <c r="AC49" s="25">
        <f t="shared" si="67"/>
        <v>0.75949367088607589</v>
      </c>
      <c r="AD49" s="25">
        <f t="shared" si="67"/>
        <v>0.19047619047619044</v>
      </c>
    </row>
    <row r="50" spans="3:30" x14ac:dyDescent="0.2">
      <c r="C50" s="19" t="s">
        <v>43</v>
      </c>
      <c r="D50" s="19"/>
      <c r="E50" s="25">
        <f>SUM(E47:E49)</f>
        <v>4.8000000000000001E-2</v>
      </c>
      <c r="F50" s="25">
        <f t="shared" ref="F50:K50" si="73">SUM(F47:F49)</f>
        <v>0.10799999999999998</v>
      </c>
      <c r="G50" s="25">
        <f t="shared" si="73"/>
        <v>0.13600000000000001</v>
      </c>
      <c r="H50" s="25">
        <f t="shared" si="73"/>
        <v>0.224</v>
      </c>
      <c r="I50" s="25">
        <f t="shared" si="73"/>
        <v>0.316</v>
      </c>
      <c r="J50" s="25">
        <f t="shared" si="73"/>
        <v>0.16800000000000001</v>
      </c>
      <c r="K50" s="25">
        <f t="shared" si="73"/>
        <v>1</v>
      </c>
      <c r="M50" s="19" t="s">
        <v>43</v>
      </c>
      <c r="N50" s="19"/>
      <c r="O50" s="25">
        <f>SUM(O47:O49)</f>
        <v>4.9186006234845862E-2</v>
      </c>
      <c r="P50" s="25">
        <f t="shared" ref="P50" si="74">SUM(P47:P49)</f>
        <v>0.10045029442327674</v>
      </c>
      <c r="Q50" s="25">
        <f t="shared" ref="Q50" si="75">SUM(Q47:Q49)</f>
        <v>0.13508832698302736</v>
      </c>
      <c r="R50" s="25">
        <f t="shared" ref="R50" si="76">SUM(R47:R49)</f>
        <v>0.21683408382403879</v>
      </c>
      <c r="S50" s="25">
        <f t="shared" ref="S50" si="77">SUM(S47:S49)</f>
        <v>0.29754069968825769</v>
      </c>
      <c r="T50" s="25">
        <f t="shared" ref="T50" si="78">SUM(T47:T49)</f>
        <v>0.20090058884655354</v>
      </c>
      <c r="U50" s="25">
        <f t="shared" ref="U50" si="79">SUM(U47:U49)</f>
        <v>1</v>
      </c>
      <c r="W50" s="19" t="s">
        <v>43</v>
      </c>
      <c r="X50" s="19"/>
      <c r="Y50" s="25">
        <f>SUM(Y47:Y49)</f>
        <v>1</v>
      </c>
      <c r="Z50" s="25">
        <f t="shared" ref="Z50" si="80">SUM(Z47:Z49)</f>
        <v>1</v>
      </c>
      <c r="AA50" s="25">
        <f t="shared" ref="AA50" si="81">SUM(AA47:AA49)</f>
        <v>0.99999999999999989</v>
      </c>
      <c r="AB50" s="25">
        <f t="shared" ref="AB50" si="82">SUM(AB47:AB49)</f>
        <v>1</v>
      </c>
      <c r="AC50" s="25">
        <f t="shared" ref="AC50" si="83">SUM(AC47:AC49)</f>
        <v>1</v>
      </c>
      <c r="AD50" s="25">
        <f t="shared" ref="AD50" si="84">SUM(AD47:AD49)</f>
        <v>1</v>
      </c>
    </row>
    <row r="51" spans="3:30" x14ac:dyDescent="0.2">
      <c r="X51" s="11"/>
    </row>
    <row r="52" spans="3:30" x14ac:dyDescent="0.2">
      <c r="M52" s="23" t="s">
        <v>64</v>
      </c>
      <c r="N52" s="23"/>
      <c r="O52" s="23"/>
      <c r="P52" s="23"/>
      <c r="Q52" s="23"/>
      <c r="R52" s="23"/>
      <c r="S52" s="23"/>
      <c r="T52" s="23"/>
      <c r="U52" s="19" t="s">
        <v>43</v>
      </c>
    </row>
    <row r="53" spans="3:30" x14ac:dyDescent="0.2">
      <c r="M53" s="21" t="s">
        <v>32</v>
      </c>
      <c r="N53" s="21"/>
      <c r="O53" s="19" t="s">
        <v>33</v>
      </c>
      <c r="P53" s="19"/>
      <c r="Q53" s="19" t="s">
        <v>34</v>
      </c>
      <c r="R53" s="19"/>
      <c r="S53" s="19" t="s">
        <v>35</v>
      </c>
      <c r="T53" s="19"/>
      <c r="U53" s="19"/>
      <c r="X53" s="11"/>
      <c r="Y53" s="27">
        <f>((Y47*(1-Y47))^(0.5))*1.96/(250^(0.5))</f>
        <v>0</v>
      </c>
      <c r="Z53" s="27">
        <f t="shared" ref="Z53:AD53" si="85">((Z47*(1-Z47))^(0.5))*1.96/(250^(0.5))</f>
        <v>5.8435909811994501E-2</v>
      </c>
      <c r="AA53" s="27">
        <f t="shared" si="85"/>
        <v>4.3902692022039003E-2</v>
      </c>
      <c r="AB53" s="27">
        <f t="shared" si="85"/>
        <v>5.7893004758778933E-2</v>
      </c>
      <c r="AC53" s="27">
        <f t="shared" si="85"/>
        <v>4.12176779020745E-2</v>
      </c>
      <c r="AD53" s="27">
        <f t="shared" si="85"/>
        <v>5.7306970683232671E-2</v>
      </c>
    </row>
    <row r="54" spans="3:30" x14ac:dyDescent="0.2">
      <c r="M54" s="21" t="s">
        <v>36</v>
      </c>
      <c r="N54" s="21"/>
      <c r="O54" s="20" t="s">
        <v>37</v>
      </c>
      <c r="P54" s="20" t="s">
        <v>38</v>
      </c>
      <c r="Q54" s="20" t="s">
        <v>37</v>
      </c>
      <c r="R54" s="20" t="s">
        <v>38</v>
      </c>
      <c r="S54" s="20" t="s">
        <v>37</v>
      </c>
      <c r="T54" s="20" t="s">
        <v>38</v>
      </c>
      <c r="U54" s="19"/>
      <c r="X54" s="11"/>
      <c r="Y54" s="27">
        <f t="shared" ref="Y54:AD54" si="86">((Y48*(1-Y48))^(0.5))*1.96/(250^(0.5))</f>
        <v>5.8435909811994501E-2</v>
      </c>
      <c r="Z54" s="29">
        <f t="shared" si="86"/>
        <v>5.8435909811994501E-2</v>
      </c>
      <c r="AA54" s="27">
        <f t="shared" si="86"/>
        <v>5.0123114863290526E-2</v>
      </c>
      <c r="AB54" s="27">
        <f t="shared" si="86"/>
        <v>5.0864525948837863E-2</v>
      </c>
      <c r="AC54" s="27">
        <f t="shared" si="86"/>
        <v>3.9384854959645041E-2</v>
      </c>
      <c r="AD54" s="27">
        <f t="shared" si="86"/>
        <v>4.0144184579532255E-2</v>
      </c>
    </row>
    <row r="55" spans="3:30" x14ac:dyDescent="0.2">
      <c r="M55" s="24" t="s">
        <v>42</v>
      </c>
      <c r="N55" s="22" t="s">
        <v>39</v>
      </c>
      <c r="O55" s="2">
        <v>16</v>
      </c>
      <c r="P55" s="2">
        <v>177</v>
      </c>
      <c r="Q55" s="2">
        <v>70</v>
      </c>
      <c r="R55" s="2">
        <v>476</v>
      </c>
      <c r="S55" s="2">
        <v>140</v>
      </c>
      <c r="T55" s="2">
        <v>430</v>
      </c>
      <c r="U55" s="2">
        <f>SUM(O55:T55)</f>
        <v>1309</v>
      </c>
      <c r="X55" s="11"/>
      <c r="Y55" s="29">
        <f t="shared" ref="Y55:AD55" si="87">((Y49*(1-Y49))^(0.5))*1.96/(250^(0.5))</f>
        <v>5.8435909811994501E-2</v>
      </c>
      <c r="Z55" s="27">
        <f t="shared" si="87"/>
        <v>0</v>
      </c>
      <c r="AA55" s="28">
        <f t="shared" si="87"/>
        <v>5.9239190245138011E-2</v>
      </c>
      <c r="AB55" s="27">
        <f t="shared" si="87"/>
        <v>3.8340579025361622E-2</v>
      </c>
      <c r="AC55" s="27">
        <f t="shared" si="87"/>
        <v>5.2979932592357906E-2</v>
      </c>
      <c r="AD55" s="27">
        <f t="shared" si="87"/>
        <v>4.8676711292179764E-2</v>
      </c>
    </row>
    <row r="56" spans="3:30" x14ac:dyDescent="0.2">
      <c r="M56" s="24"/>
      <c r="N56" s="22" t="s">
        <v>40</v>
      </c>
      <c r="O56" s="2">
        <v>59</v>
      </c>
      <c r="P56" s="2">
        <v>101</v>
      </c>
      <c r="Q56" s="2">
        <v>83</v>
      </c>
      <c r="R56" s="2">
        <v>107</v>
      </c>
      <c r="S56" s="2">
        <v>50</v>
      </c>
      <c r="T56" s="2">
        <v>54</v>
      </c>
      <c r="U56" s="2">
        <f t="shared" ref="U56:U57" si="88">SUM(O56:T56)</f>
        <v>454</v>
      </c>
    </row>
    <row r="57" spans="3:30" x14ac:dyDescent="0.2">
      <c r="M57" s="24"/>
      <c r="N57" s="22" t="s">
        <v>41</v>
      </c>
      <c r="O57" s="2">
        <v>67</v>
      </c>
      <c r="P57" s="2">
        <v>12</v>
      </c>
      <c r="Q57" s="2">
        <v>237</v>
      </c>
      <c r="R57" s="2">
        <v>43</v>
      </c>
      <c r="S57" s="2">
        <v>669</v>
      </c>
      <c r="T57" s="2">
        <v>96</v>
      </c>
      <c r="U57" s="2">
        <f t="shared" si="88"/>
        <v>1124</v>
      </c>
    </row>
    <row r="58" spans="3:30" x14ac:dyDescent="0.2">
      <c r="M58" s="19" t="s">
        <v>43</v>
      </c>
      <c r="N58" s="19"/>
      <c r="O58" s="2">
        <f>SUM(O55:O57)</f>
        <v>142</v>
      </c>
      <c r="P58" s="2">
        <f t="shared" ref="P58" si="89">SUM(P55:P57)</f>
        <v>290</v>
      </c>
      <c r="Q58" s="2">
        <f t="shared" ref="Q58" si="90">SUM(Q55:Q57)</f>
        <v>390</v>
      </c>
      <c r="R58" s="2">
        <f t="shared" ref="R58" si="91">SUM(R55:R57)</f>
        <v>626</v>
      </c>
      <c r="S58" s="2">
        <f t="shared" ref="S58" si="92">SUM(S55:S57)</f>
        <v>859</v>
      </c>
      <c r="T58" s="2">
        <f t="shared" ref="T58" si="93">SUM(T55:T57)</f>
        <v>580</v>
      </c>
      <c r="U58" s="2">
        <f t="shared" ref="U58" si="94">SUM(U55:U57)</f>
        <v>2887</v>
      </c>
    </row>
    <row r="60" spans="3:30" x14ac:dyDescent="0.2">
      <c r="M60" s="23" t="s">
        <v>68</v>
      </c>
      <c r="N60" s="23"/>
      <c r="O60" s="23"/>
      <c r="P60" s="23"/>
      <c r="Q60" s="23"/>
      <c r="R60" s="23"/>
      <c r="S60" s="23"/>
      <c r="T60" s="23"/>
      <c r="U60" s="19" t="s">
        <v>43</v>
      </c>
    </row>
    <row r="61" spans="3:30" x14ac:dyDescent="0.2">
      <c r="M61" s="21" t="s">
        <v>32</v>
      </c>
      <c r="N61" s="21"/>
      <c r="O61" s="19" t="s">
        <v>33</v>
      </c>
      <c r="P61" s="19"/>
      <c r="Q61" s="19" t="s">
        <v>34</v>
      </c>
      <c r="R61" s="19"/>
      <c r="S61" s="19" t="s">
        <v>35</v>
      </c>
      <c r="T61" s="19"/>
      <c r="U61" s="19"/>
    </row>
    <row r="62" spans="3:30" x14ac:dyDescent="0.2">
      <c r="M62" s="21" t="s">
        <v>36</v>
      </c>
      <c r="N62" s="21"/>
      <c r="O62" s="20" t="s">
        <v>37</v>
      </c>
      <c r="P62" s="20" t="s">
        <v>38</v>
      </c>
      <c r="Q62" s="20" t="s">
        <v>37</v>
      </c>
      <c r="R62" s="20" t="s">
        <v>38</v>
      </c>
      <c r="S62" s="20" t="s">
        <v>37</v>
      </c>
      <c r="T62" s="20" t="s">
        <v>38</v>
      </c>
      <c r="U62" s="19"/>
    </row>
    <row r="63" spans="3:30" x14ac:dyDescent="0.2">
      <c r="M63" s="24" t="s">
        <v>42</v>
      </c>
      <c r="N63" s="22" t="s">
        <v>39</v>
      </c>
      <c r="O63" s="25">
        <f>O55/$U$58</f>
        <v>5.5420852095600971E-3</v>
      </c>
      <c r="P63" s="25">
        <f t="shared" ref="P63:T63" si="95">P55/$U$58</f>
        <v>6.1309317630758572E-2</v>
      </c>
      <c r="Q63" s="25">
        <f t="shared" si="95"/>
        <v>2.4246622791825424E-2</v>
      </c>
      <c r="R63" s="25">
        <f t="shared" si="95"/>
        <v>0.16487703498441289</v>
      </c>
      <c r="S63" s="25">
        <f t="shared" si="95"/>
        <v>4.8493245583650847E-2</v>
      </c>
      <c r="T63" s="25">
        <f t="shared" si="95"/>
        <v>0.14894354000692761</v>
      </c>
      <c r="U63" s="25">
        <f>SUM(O63:T63)</f>
        <v>0.45341184620713543</v>
      </c>
      <c r="Y63" s="28">
        <f>((U63*(1-U63))^(0.5))*1.96/(250^(0.5))</f>
        <v>6.1711003101449703E-2</v>
      </c>
    </row>
    <row r="64" spans="3:30" x14ac:dyDescent="0.2">
      <c r="M64" s="24"/>
      <c r="N64" s="22" t="s">
        <v>40</v>
      </c>
      <c r="O64" s="25">
        <f t="shared" ref="O64:T64" si="96">O56/$U$58</f>
        <v>2.0436439210252857E-2</v>
      </c>
      <c r="P64" s="25">
        <f t="shared" si="96"/>
        <v>3.4984412885348114E-2</v>
      </c>
      <c r="Q64" s="25">
        <f t="shared" si="96"/>
        <v>2.8749567024593001E-2</v>
      </c>
      <c r="R64" s="25">
        <f t="shared" si="96"/>
        <v>3.7062694838933145E-2</v>
      </c>
      <c r="S64" s="25">
        <f t="shared" si="96"/>
        <v>1.7319016279875303E-2</v>
      </c>
      <c r="T64" s="25">
        <f t="shared" si="96"/>
        <v>1.8704537582265326E-2</v>
      </c>
      <c r="U64" s="25">
        <f t="shared" ref="U64:U65" si="97">SUM(O64:T64)</f>
        <v>0.15725666782126774</v>
      </c>
      <c r="Y64" s="27">
        <f t="shared" ref="Y64:Y65" si="98">((U64*(1-U64))^(0.5))*1.96/(250^(0.5))</f>
        <v>4.5127187143971161E-2</v>
      </c>
    </row>
    <row r="65" spans="3:30" x14ac:dyDescent="0.2">
      <c r="M65" s="24"/>
      <c r="N65" s="22" t="s">
        <v>41</v>
      </c>
      <c r="O65" s="25">
        <f t="shared" ref="O65:T65" si="99">O57/$U$58</f>
        <v>2.3207481815032908E-2</v>
      </c>
      <c r="P65" s="25">
        <f t="shared" si="99"/>
        <v>4.1565639071700728E-3</v>
      </c>
      <c r="Q65" s="25">
        <f t="shared" si="99"/>
        <v>8.2092137166608931E-2</v>
      </c>
      <c r="R65" s="25">
        <f t="shared" si="99"/>
        <v>1.489435400069276E-2</v>
      </c>
      <c r="S65" s="25">
        <f t="shared" si="99"/>
        <v>0.23172843782473154</v>
      </c>
      <c r="T65" s="25">
        <f t="shared" si="99"/>
        <v>3.3252511257360583E-2</v>
      </c>
      <c r="U65" s="25">
        <f t="shared" si="97"/>
        <v>0.38933148597159678</v>
      </c>
      <c r="Y65" s="27">
        <f t="shared" si="98"/>
        <v>6.0443359508834234E-2</v>
      </c>
    </row>
    <row r="66" spans="3:30" x14ac:dyDescent="0.2">
      <c r="M66" s="19" t="s">
        <v>43</v>
      </c>
      <c r="N66" s="19"/>
      <c r="O66" s="25">
        <f>SUM(O63:O65)</f>
        <v>4.9186006234845862E-2</v>
      </c>
      <c r="P66" s="25">
        <f t="shared" ref="P66" si="100">SUM(P63:P65)</f>
        <v>0.10045029442327676</v>
      </c>
      <c r="Q66" s="25">
        <f t="shared" ref="Q66" si="101">SUM(Q63:Q65)</f>
        <v>0.13508832698302736</v>
      </c>
      <c r="R66" s="25">
        <f t="shared" ref="R66" si="102">SUM(R63:R65)</f>
        <v>0.21683408382403879</v>
      </c>
      <c r="S66" s="25">
        <f t="shared" ref="S66" si="103">SUM(S63:S65)</f>
        <v>0.29754069968825769</v>
      </c>
      <c r="T66" s="25">
        <f t="shared" ref="T66" si="104">SUM(T63:T65)</f>
        <v>0.20090058884655351</v>
      </c>
      <c r="U66" s="25">
        <f t="shared" ref="U66" si="105">SUM(U63:U65)</f>
        <v>1</v>
      </c>
    </row>
    <row r="68" spans="3:30" x14ac:dyDescent="0.2">
      <c r="C68" s="23" t="s">
        <v>54</v>
      </c>
      <c r="D68" s="23"/>
      <c r="E68" s="23"/>
      <c r="F68" s="23"/>
      <c r="G68" s="23"/>
      <c r="H68" s="23"/>
      <c r="I68" s="23"/>
      <c r="J68" s="23"/>
      <c r="K68" s="19" t="s">
        <v>43</v>
      </c>
      <c r="M68" s="23" t="s">
        <v>69</v>
      </c>
      <c r="N68" s="23"/>
      <c r="O68" s="23"/>
      <c r="P68" s="23"/>
      <c r="Q68" s="23"/>
      <c r="R68" s="23"/>
      <c r="S68" s="23"/>
      <c r="T68" s="23"/>
      <c r="U68" s="19" t="s">
        <v>43</v>
      </c>
    </row>
    <row r="69" spans="3:30" x14ac:dyDescent="0.2">
      <c r="C69" s="21" t="s">
        <v>32</v>
      </c>
      <c r="D69" s="21"/>
      <c r="E69" s="19" t="s">
        <v>33</v>
      </c>
      <c r="F69" s="19"/>
      <c r="G69" s="19" t="s">
        <v>34</v>
      </c>
      <c r="H69" s="19"/>
      <c r="I69" s="19" t="s">
        <v>35</v>
      </c>
      <c r="J69" s="19"/>
      <c r="K69" s="19"/>
      <c r="M69" s="21" t="s">
        <v>32</v>
      </c>
      <c r="N69" s="21"/>
      <c r="O69" s="19" t="s">
        <v>33</v>
      </c>
      <c r="P69" s="19"/>
      <c r="Q69" s="19" t="s">
        <v>34</v>
      </c>
      <c r="R69" s="19"/>
      <c r="S69" s="19" t="s">
        <v>35</v>
      </c>
      <c r="T69" s="19"/>
      <c r="U69" s="19"/>
    </row>
    <row r="70" spans="3:30" x14ac:dyDescent="0.2">
      <c r="C70" s="21" t="s">
        <v>36</v>
      </c>
      <c r="D70" s="21"/>
      <c r="E70" s="20" t="s">
        <v>37</v>
      </c>
      <c r="F70" s="20" t="s">
        <v>38</v>
      </c>
      <c r="G70" s="20" t="s">
        <v>37</v>
      </c>
      <c r="H70" s="20" t="s">
        <v>38</v>
      </c>
      <c r="I70" s="20" t="s">
        <v>37</v>
      </c>
      <c r="J70" s="20" t="s">
        <v>38</v>
      </c>
      <c r="K70" s="19"/>
      <c r="M70" s="21" t="s">
        <v>36</v>
      </c>
      <c r="N70" s="21"/>
      <c r="O70" s="20" t="s">
        <v>37</v>
      </c>
      <c r="P70" s="20" t="s">
        <v>38</v>
      </c>
      <c r="Q70" s="20" t="s">
        <v>37</v>
      </c>
      <c r="R70" s="20" t="s">
        <v>38</v>
      </c>
      <c r="S70" s="20" t="s">
        <v>37</v>
      </c>
      <c r="T70" s="20" t="s">
        <v>38</v>
      </c>
      <c r="U70" s="19"/>
    </row>
    <row r="71" spans="3:30" x14ac:dyDescent="0.2">
      <c r="C71" s="24" t="s">
        <v>42</v>
      </c>
      <c r="D71" s="22" t="s">
        <v>39</v>
      </c>
      <c r="E71" s="2">
        <v>2</v>
      </c>
      <c r="F71" s="2">
        <v>12</v>
      </c>
      <c r="G71" s="2">
        <v>8</v>
      </c>
      <c r="H71" s="2">
        <v>31</v>
      </c>
      <c r="I71" s="2">
        <v>15</v>
      </c>
      <c r="J71" s="2">
        <v>32</v>
      </c>
      <c r="K71" s="2">
        <f>SUM(E71:J71)</f>
        <v>100</v>
      </c>
      <c r="M71" s="24" t="s">
        <v>42</v>
      </c>
      <c r="N71" s="22" t="s">
        <v>39</v>
      </c>
      <c r="O71" s="26">
        <f>E71*((O$98)/(E$82))</f>
        <v>1.9291403916362428</v>
      </c>
      <c r="P71" s="26">
        <f t="shared" ref="P71:T71" si="106">F71*((P$98)/(F$82))</f>
        <v>10.454696315964156</v>
      </c>
      <c r="Q71" s="26">
        <f t="shared" si="106"/>
        <v>8.9410534149996472</v>
      </c>
      <c r="R71" s="26">
        <f t="shared" si="106"/>
        <v>36.156767643242922</v>
      </c>
      <c r="S71" s="26">
        <f t="shared" si="106"/>
        <v>13.873704144784366</v>
      </c>
      <c r="T71" s="26">
        <f t="shared" si="106"/>
        <v>31.530036508463322</v>
      </c>
      <c r="U71" s="26">
        <f>SUM(O71:T71)</f>
        <v>102.88539841909066</v>
      </c>
    </row>
    <row r="72" spans="3:30" x14ac:dyDescent="0.2">
      <c r="C72" s="24"/>
      <c r="D72" s="22" t="s">
        <v>40</v>
      </c>
      <c r="E72" s="2">
        <v>7</v>
      </c>
      <c r="F72" s="2">
        <v>15</v>
      </c>
      <c r="G72" s="2">
        <v>7</v>
      </c>
      <c r="H72" s="2">
        <v>9</v>
      </c>
      <c r="I72" s="2">
        <v>8</v>
      </c>
      <c r="J72" s="2">
        <v>4</v>
      </c>
      <c r="K72" s="2">
        <f t="shared" ref="K72:K73" si="107">SUM(E72:J72)</f>
        <v>50</v>
      </c>
      <c r="M72" s="24"/>
      <c r="N72" s="22" t="s">
        <v>40</v>
      </c>
      <c r="O72" s="26">
        <f t="shared" ref="O72:O73" si="108">E72*((O$98)/(E$82))</f>
        <v>6.7519913707268504</v>
      </c>
      <c r="P72" s="26">
        <f t="shared" ref="P72:P73" si="109">F72*((P$98)/(F$82))</f>
        <v>13.068370394955195</v>
      </c>
      <c r="Q72" s="26">
        <f t="shared" ref="Q72:Q73" si="110">G72*((Q$98)/(G$82))</f>
        <v>7.8234217381246918</v>
      </c>
      <c r="R72" s="26">
        <f t="shared" ref="R72:R73" si="111">H72*((R$98)/(H$82))</f>
        <v>10.497126089973751</v>
      </c>
      <c r="S72" s="26">
        <f t="shared" ref="S72:S73" si="112">I72*((S$98)/(I$82))</f>
        <v>7.3993088772183286</v>
      </c>
      <c r="T72" s="26">
        <f t="shared" ref="T72:T73" si="113">J72*((T$98)/(J$82))</f>
        <v>3.9412545635579153</v>
      </c>
      <c r="U72" s="26">
        <f t="shared" ref="U72:U73" si="114">SUM(O72:T72)</f>
        <v>49.481473034556736</v>
      </c>
    </row>
    <row r="73" spans="3:30" x14ac:dyDescent="0.2">
      <c r="C73" s="24"/>
      <c r="D73" s="22" t="s">
        <v>41</v>
      </c>
      <c r="E73" s="2">
        <v>7</v>
      </c>
      <c r="F73" s="2">
        <v>1</v>
      </c>
      <c r="G73" s="2">
        <v>18</v>
      </c>
      <c r="H73" s="2">
        <v>4</v>
      </c>
      <c r="I73" s="2">
        <v>62</v>
      </c>
      <c r="J73" s="2">
        <v>8</v>
      </c>
      <c r="K73" s="2">
        <f t="shared" si="107"/>
        <v>100</v>
      </c>
      <c r="M73" s="24"/>
      <c r="N73" s="22" t="s">
        <v>41</v>
      </c>
      <c r="O73" s="26">
        <f t="shared" si="108"/>
        <v>6.7519913707268504</v>
      </c>
      <c r="P73" s="26">
        <f t="shared" si="109"/>
        <v>0.87122469299701299</v>
      </c>
      <c r="Q73" s="26">
        <f t="shared" si="110"/>
        <v>20.117370183749205</v>
      </c>
      <c r="R73" s="26">
        <f t="shared" si="111"/>
        <v>4.6653893733216671</v>
      </c>
      <c r="S73" s="26">
        <f t="shared" si="112"/>
        <v>57.34464379844205</v>
      </c>
      <c r="T73" s="26">
        <f t="shared" si="113"/>
        <v>7.8825091271158305</v>
      </c>
      <c r="U73" s="26">
        <f t="shared" si="114"/>
        <v>97.633128546352609</v>
      </c>
    </row>
    <row r="74" spans="3:30" x14ac:dyDescent="0.2">
      <c r="C74" s="19" t="s">
        <v>43</v>
      </c>
      <c r="D74" s="19"/>
      <c r="E74" s="2">
        <f>SUM(E71:E73)</f>
        <v>16</v>
      </c>
      <c r="F74" s="2">
        <f t="shared" ref="F74:K74" si="115">SUM(F71:F73)</f>
        <v>28</v>
      </c>
      <c r="G74" s="2">
        <f t="shared" si="115"/>
        <v>33</v>
      </c>
      <c r="H74" s="2">
        <f t="shared" si="115"/>
        <v>44</v>
      </c>
      <c r="I74" s="2">
        <f t="shared" si="115"/>
        <v>85</v>
      </c>
      <c r="J74" s="2">
        <f t="shared" si="115"/>
        <v>44</v>
      </c>
      <c r="K74" s="2">
        <f t="shared" si="115"/>
        <v>250</v>
      </c>
      <c r="M74" s="19" t="s">
        <v>43</v>
      </c>
      <c r="N74" s="19"/>
      <c r="O74" s="26">
        <f t="shared" ref="O74" si="116">E74*(O98/E82)</f>
        <v>15.433123133089943</v>
      </c>
      <c r="P74" s="26">
        <f t="shared" ref="P74" si="117">F74*(P98/F82)</f>
        <v>24.394291403916363</v>
      </c>
      <c r="Q74" s="26">
        <f t="shared" ref="Q74" si="118">G74*(Q98/G82)</f>
        <v>36.881845336873546</v>
      </c>
      <c r="R74" s="26">
        <f t="shared" ref="R74" si="119">H74*(R98/H82)</f>
        <v>51.319283106538336</v>
      </c>
      <c r="S74" s="26">
        <f t="shared" ref="S74" si="120">I74*(S98/I82)</f>
        <v>78.617656820444736</v>
      </c>
      <c r="T74" s="26">
        <f t="shared" ref="T74" si="121">J74*(T98/J82)</f>
        <v>43.353800199137069</v>
      </c>
      <c r="U74" s="26">
        <f t="shared" ref="U74" si="122">SUM(U71:U73)</f>
        <v>250</v>
      </c>
    </row>
    <row r="76" spans="3:30" x14ac:dyDescent="0.2">
      <c r="C76" s="23" t="s">
        <v>55</v>
      </c>
      <c r="D76" s="23"/>
      <c r="E76" s="23"/>
      <c r="F76" s="23"/>
      <c r="G76" s="23"/>
      <c r="H76" s="23"/>
      <c r="I76" s="23"/>
      <c r="J76" s="23"/>
      <c r="K76" s="19" t="s">
        <v>43</v>
      </c>
      <c r="M76" s="23" t="s">
        <v>70</v>
      </c>
      <c r="N76" s="23"/>
      <c r="O76" s="23"/>
      <c r="P76" s="23"/>
      <c r="Q76" s="23"/>
      <c r="R76" s="23"/>
      <c r="S76" s="23"/>
      <c r="T76" s="23"/>
      <c r="U76" s="19" t="s">
        <v>43</v>
      </c>
      <c r="W76" s="23" t="s">
        <v>76</v>
      </c>
      <c r="X76" s="23"/>
      <c r="Y76" s="23"/>
      <c r="Z76" s="23"/>
      <c r="AA76" s="23"/>
      <c r="AB76" s="23"/>
      <c r="AC76" s="23"/>
      <c r="AD76" s="23"/>
    </row>
    <row r="77" spans="3:30" x14ac:dyDescent="0.2">
      <c r="C77" s="21" t="s">
        <v>32</v>
      </c>
      <c r="D77" s="21"/>
      <c r="E77" s="19" t="s">
        <v>33</v>
      </c>
      <c r="F77" s="19"/>
      <c r="G77" s="19" t="s">
        <v>34</v>
      </c>
      <c r="H77" s="19"/>
      <c r="I77" s="19" t="s">
        <v>35</v>
      </c>
      <c r="J77" s="19"/>
      <c r="K77" s="19"/>
      <c r="M77" s="21" t="s">
        <v>32</v>
      </c>
      <c r="N77" s="21"/>
      <c r="O77" s="19" t="s">
        <v>33</v>
      </c>
      <c r="P77" s="19"/>
      <c r="Q77" s="19" t="s">
        <v>34</v>
      </c>
      <c r="R77" s="19"/>
      <c r="S77" s="19" t="s">
        <v>35</v>
      </c>
      <c r="T77" s="19"/>
      <c r="U77" s="19"/>
      <c r="W77" s="21" t="s">
        <v>32</v>
      </c>
      <c r="X77" s="21"/>
      <c r="Y77" s="19" t="s">
        <v>33</v>
      </c>
      <c r="Z77" s="19"/>
      <c r="AA77" s="19" t="s">
        <v>34</v>
      </c>
      <c r="AB77" s="19"/>
      <c r="AC77" s="19" t="s">
        <v>35</v>
      </c>
      <c r="AD77" s="19"/>
    </row>
    <row r="78" spans="3:30" x14ac:dyDescent="0.2">
      <c r="C78" s="21" t="s">
        <v>36</v>
      </c>
      <c r="D78" s="21"/>
      <c r="E78" s="20" t="s">
        <v>37</v>
      </c>
      <c r="F78" s="20" t="s">
        <v>38</v>
      </c>
      <c r="G78" s="20" t="s">
        <v>37</v>
      </c>
      <c r="H78" s="20" t="s">
        <v>38</v>
      </c>
      <c r="I78" s="20" t="s">
        <v>37</v>
      </c>
      <c r="J78" s="20" t="s">
        <v>38</v>
      </c>
      <c r="K78" s="19"/>
      <c r="M78" s="21" t="s">
        <v>36</v>
      </c>
      <c r="N78" s="21"/>
      <c r="O78" s="20" t="s">
        <v>37</v>
      </c>
      <c r="P78" s="20" t="s">
        <v>38</v>
      </c>
      <c r="Q78" s="20" t="s">
        <v>37</v>
      </c>
      <c r="R78" s="20" t="s">
        <v>38</v>
      </c>
      <c r="S78" s="20" t="s">
        <v>37</v>
      </c>
      <c r="T78" s="20" t="s">
        <v>38</v>
      </c>
      <c r="U78" s="19"/>
      <c r="W78" s="21" t="s">
        <v>36</v>
      </c>
      <c r="X78" s="21"/>
      <c r="Y78" s="20" t="s">
        <v>37</v>
      </c>
      <c r="Z78" s="20" t="s">
        <v>38</v>
      </c>
      <c r="AA78" s="20" t="s">
        <v>37</v>
      </c>
      <c r="AB78" s="20" t="s">
        <v>38</v>
      </c>
      <c r="AC78" s="20" t="s">
        <v>37</v>
      </c>
      <c r="AD78" s="20" t="s">
        <v>38</v>
      </c>
    </row>
    <row r="79" spans="3:30" x14ac:dyDescent="0.2">
      <c r="C79" s="24" t="s">
        <v>42</v>
      </c>
      <c r="D79" s="22" t="s">
        <v>39</v>
      </c>
      <c r="E79" s="25">
        <f>E71/$K$74</f>
        <v>8.0000000000000002E-3</v>
      </c>
      <c r="F79" s="25">
        <f>F71/$K$74</f>
        <v>4.8000000000000001E-2</v>
      </c>
      <c r="G79" s="25">
        <f>G71/$K$74</f>
        <v>3.2000000000000001E-2</v>
      </c>
      <c r="H79" s="25">
        <f>H71/$K$74</f>
        <v>0.124</v>
      </c>
      <c r="I79" s="25">
        <f>I71/$K$74</f>
        <v>0.06</v>
      </c>
      <c r="J79" s="25">
        <f>J71/$K$42</f>
        <v>0.128</v>
      </c>
      <c r="K79" s="25">
        <f>SUM(E79:J79)</f>
        <v>0.4</v>
      </c>
      <c r="M79" s="24" t="s">
        <v>42</v>
      </c>
      <c r="N79" s="22" t="s">
        <v>39</v>
      </c>
      <c r="O79" s="25">
        <f>O71/$U$74</f>
        <v>7.7165615665449718E-3</v>
      </c>
      <c r="P79" s="25">
        <f t="shared" ref="P79:T79" si="123">P71/$U$74</f>
        <v>4.1818785263856628E-2</v>
      </c>
      <c r="Q79" s="25">
        <f t="shared" si="123"/>
        <v>3.5764213659998587E-2</v>
      </c>
      <c r="R79" s="25">
        <f t="shared" si="123"/>
        <v>0.14462707057297169</v>
      </c>
      <c r="S79" s="25">
        <f t="shared" si="123"/>
        <v>5.5494816579137463E-2</v>
      </c>
      <c r="T79" s="25">
        <f t="shared" si="123"/>
        <v>0.1261201460338533</v>
      </c>
      <c r="U79" s="25">
        <f>SUM(O79:T79)</f>
        <v>0.41154159367636262</v>
      </c>
      <c r="W79" s="24" t="s">
        <v>42</v>
      </c>
      <c r="X79" s="22" t="s">
        <v>39</v>
      </c>
      <c r="Y79" s="25">
        <f>O79/O$82</f>
        <v>0.125</v>
      </c>
      <c r="Z79" s="25">
        <f t="shared" ref="Z79:AD81" si="124">P79/P$82</f>
        <v>0.4285714285714286</v>
      </c>
      <c r="AA79" s="25">
        <f t="shared" si="124"/>
        <v>0.2424242424242424</v>
      </c>
      <c r="AB79" s="25">
        <f t="shared" si="124"/>
        <v>0.7045454545454547</v>
      </c>
      <c r="AC79" s="25">
        <f t="shared" si="124"/>
        <v>0.17647058823529413</v>
      </c>
      <c r="AD79" s="25">
        <f t="shared" si="124"/>
        <v>0.7272727272727274</v>
      </c>
    </row>
    <row r="80" spans="3:30" x14ac:dyDescent="0.2">
      <c r="C80" s="24"/>
      <c r="D80" s="22" t="s">
        <v>40</v>
      </c>
      <c r="E80" s="25">
        <f>E72/$K$74</f>
        <v>2.8000000000000001E-2</v>
      </c>
      <c r="F80" s="25">
        <f>F72/$K$74</f>
        <v>0.06</v>
      </c>
      <c r="G80" s="25">
        <f>G72/$K$74</f>
        <v>2.8000000000000001E-2</v>
      </c>
      <c r="H80" s="25">
        <f>H72/$K$74</f>
        <v>3.5999999999999997E-2</v>
      </c>
      <c r="I80" s="25">
        <f>I72/$K$74</f>
        <v>3.2000000000000001E-2</v>
      </c>
      <c r="J80" s="25">
        <f>J72/$K$42</f>
        <v>1.6E-2</v>
      </c>
      <c r="K80" s="25">
        <f t="shared" ref="K80:K81" si="125">SUM(E80:J80)</f>
        <v>0.2</v>
      </c>
      <c r="M80" s="24"/>
      <c r="N80" s="22" t="s">
        <v>40</v>
      </c>
      <c r="O80" s="25">
        <f t="shared" ref="O80:T80" si="126">O72/$U$74</f>
        <v>2.70079654829074E-2</v>
      </c>
      <c r="P80" s="25">
        <f t="shared" si="126"/>
        <v>5.2273481579820785E-2</v>
      </c>
      <c r="Q80" s="25">
        <f t="shared" si="126"/>
        <v>3.1293686952498768E-2</v>
      </c>
      <c r="R80" s="25">
        <f t="shared" si="126"/>
        <v>4.1988504359895006E-2</v>
      </c>
      <c r="S80" s="25">
        <f t="shared" si="126"/>
        <v>2.9597235508873315E-2</v>
      </c>
      <c r="T80" s="25">
        <f t="shared" si="126"/>
        <v>1.5765018254231662E-2</v>
      </c>
      <c r="U80" s="25">
        <f t="shared" ref="U80:U81" si="127">SUM(O80:T80)</f>
        <v>0.19792589213822692</v>
      </c>
      <c r="W80" s="24"/>
      <c r="X80" s="22" t="s">
        <v>40</v>
      </c>
      <c r="Y80" s="25">
        <f t="shared" ref="Y80:Y81" si="128">O80/O$82</f>
        <v>0.4375</v>
      </c>
      <c r="Z80" s="25">
        <f t="shared" si="124"/>
        <v>0.53571428571428581</v>
      </c>
      <c r="AA80" s="25">
        <f t="shared" si="124"/>
        <v>0.21212121212121213</v>
      </c>
      <c r="AB80" s="25">
        <f t="shared" si="124"/>
        <v>0.20454545454545456</v>
      </c>
      <c r="AC80" s="25">
        <f t="shared" si="124"/>
        <v>9.4117647058823542E-2</v>
      </c>
      <c r="AD80" s="25">
        <f t="shared" si="124"/>
        <v>9.0909090909090925E-2</v>
      </c>
    </row>
    <row r="81" spans="3:30" x14ac:dyDescent="0.2">
      <c r="C81" s="24"/>
      <c r="D81" s="22" t="s">
        <v>41</v>
      </c>
      <c r="E81" s="25">
        <f>E73/$K$74</f>
        <v>2.8000000000000001E-2</v>
      </c>
      <c r="F81" s="25">
        <f>F73/$K$74</f>
        <v>4.0000000000000001E-3</v>
      </c>
      <c r="G81" s="25">
        <f>G73/$K$74</f>
        <v>7.1999999999999995E-2</v>
      </c>
      <c r="H81" s="25">
        <f>H73/$K$74</f>
        <v>1.6E-2</v>
      </c>
      <c r="I81" s="25">
        <f>I73/$K$74</f>
        <v>0.248</v>
      </c>
      <c r="J81" s="25">
        <f>J73/$K$42</f>
        <v>3.2000000000000001E-2</v>
      </c>
      <c r="K81" s="25">
        <f t="shared" si="125"/>
        <v>0.4</v>
      </c>
      <c r="M81" s="24"/>
      <c r="N81" s="22" t="s">
        <v>41</v>
      </c>
      <c r="O81" s="25">
        <f t="shared" ref="O81:T81" si="129">O73/$U$74</f>
        <v>2.70079654829074E-2</v>
      </c>
      <c r="P81" s="25">
        <f t="shared" si="129"/>
        <v>3.4848987719880518E-3</v>
      </c>
      <c r="Q81" s="25">
        <f t="shared" si="129"/>
        <v>8.0469480734996823E-2</v>
      </c>
      <c r="R81" s="25">
        <f t="shared" si="129"/>
        <v>1.8661557493286667E-2</v>
      </c>
      <c r="S81" s="25">
        <f t="shared" si="129"/>
        <v>0.2293785751937682</v>
      </c>
      <c r="T81" s="25">
        <f t="shared" si="129"/>
        <v>3.1530036508463324E-2</v>
      </c>
      <c r="U81" s="25">
        <f t="shared" si="127"/>
        <v>0.39053251418541046</v>
      </c>
      <c r="W81" s="24"/>
      <c r="X81" s="22" t="s">
        <v>41</v>
      </c>
      <c r="Y81" s="25">
        <f t="shared" si="128"/>
        <v>0.4375</v>
      </c>
      <c r="Z81" s="25">
        <f t="shared" si="124"/>
        <v>3.5714285714285712E-2</v>
      </c>
      <c r="AA81" s="25">
        <f t="shared" si="124"/>
        <v>0.54545454545454541</v>
      </c>
      <c r="AB81" s="25">
        <f t="shared" si="124"/>
        <v>9.0909090909090912E-2</v>
      </c>
      <c r="AC81" s="25">
        <f t="shared" si="124"/>
        <v>0.72941176470588243</v>
      </c>
      <c r="AD81" s="25">
        <f t="shared" si="124"/>
        <v>0.18181818181818185</v>
      </c>
    </row>
    <row r="82" spans="3:30" x14ac:dyDescent="0.2">
      <c r="C82" s="19" t="s">
        <v>43</v>
      </c>
      <c r="D82" s="19"/>
      <c r="E82" s="25">
        <f>SUM(E79:E81)</f>
        <v>6.4000000000000001E-2</v>
      </c>
      <c r="F82" s="25">
        <f t="shared" ref="F82:K82" si="130">SUM(F79:F81)</f>
        <v>0.112</v>
      </c>
      <c r="G82" s="25">
        <f t="shared" si="130"/>
        <v>0.13200000000000001</v>
      </c>
      <c r="H82" s="25">
        <f t="shared" si="130"/>
        <v>0.17599999999999999</v>
      </c>
      <c r="I82" s="25">
        <f t="shared" si="130"/>
        <v>0.33999999999999997</v>
      </c>
      <c r="J82" s="25">
        <f t="shared" si="130"/>
        <v>0.17600000000000002</v>
      </c>
      <c r="K82" s="25">
        <f t="shared" si="130"/>
        <v>1</v>
      </c>
      <c r="M82" s="19" t="s">
        <v>43</v>
      </c>
      <c r="N82" s="19"/>
      <c r="O82" s="25">
        <f t="shared" ref="O82:T82" si="131">O74/$U$74</f>
        <v>6.1732492532359774E-2</v>
      </c>
      <c r="P82" s="25">
        <f t="shared" si="131"/>
        <v>9.7577165615665457E-2</v>
      </c>
      <c r="Q82" s="25">
        <f t="shared" si="131"/>
        <v>0.14752738134749419</v>
      </c>
      <c r="R82" s="25">
        <f t="shared" si="131"/>
        <v>0.20527713242615334</v>
      </c>
      <c r="S82" s="25">
        <f t="shared" si="131"/>
        <v>0.31447062728177894</v>
      </c>
      <c r="T82" s="25">
        <f t="shared" si="131"/>
        <v>0.17341520079654826</v>
      </c>
      <c r="U82" s="25">
        <f t="shared" ref="U82" si="132">SUM(U79:U81)</f>
        <v>1</v>
      </c>
      <c r="W82" s="19" t="s">
        <v>43</v>
      </c>
      <c r="X82" s="19"/>
      <c r="Y82" s="25">
        <f>SUM(Y79:Y81)</f>
        <v>1</v>
      </c>
      <c r="Z82" s="25">
        <f t="shared" ref="Z82" si="133">SUM(Z79:Z81)</f>
        <v>1.0000000000000002</v>
      </c>
      <c r="AA82" s="25">
        <f t="shared" ref="AA82" si="134">SUM(AA79:AA81)</f>
        <v>1</v>
      </c>
      <c r="AB82" s="25">
        <f t="shared" ref="AB82" si="135">SUM(AB79:AB81)</f>
        <v>1.0000000000000002</v>
      </c>
      <c r="AC82" s="25">
        <f t="shared" ref="AC82" si="136">SUM(AC79:AC81)</f>
        <v>1</v>
      </c>
      <c r="AD82" s="25">
        <f t="shared" ref="AD82" si="137">SUM(AD79:AD81)</f>
        <v>1.0000000000000002</v>
      </c>
    </row>
    <row r="83" spans="3:30" x14ac:dyDescent="0.2">
      <c r="X83" s="11"/>
    </row>
    <row r="84" spans="3:30" x14ac:dyDescent="0.2">
      <c r="M84" s="23" t="s">
        <v>63</v>
      </c>
      <c r="N84" s="23"/>
      <c r="O84" s="23"/>
      <c r="P84" s="23"/>
      <c r="Q84" s="23"/>
      <c r="R84" s="23"/>
      <c r="S84" s="23"/>
      <c r="T84" s="23"/>
      <c r="U84" s="19" t="s">
        <v>43</v>
      </c>
    </row>
    <row r="85" spans="3:30" x14ac:dyDescent="0.2">
      <c r="M85" s="21" t="s">
        <v>32</v>
      </c>
      <c r="N85" s="21"/>
      <c r="O85" s="19" t="s">
        <v>33</v>
      </c>
      <c r="P85" s="19"/>
      <c r="Q85" s="19" t="s">
        <v>34</v>
      </c>
      <c r="R85" s="19"/>
      <c r="S85" s="19" t="s">
        <v>35</v>
      </c>
      <c r="T85" s="19"/>
      <c r="U85" s="19"/>
      <c r="X85" s="11"/>
      <c r="Y85" s="27">
        <f>((Y79*(1-Y79))^(0.5))*1.96/(250^(0.5))</f>
        <v>4.0996341300169707E-2</v>
      </c>
      <c r="Z85" s="27">
        <f t="shared" ref="Z85:AD85" si="138">((Z79*(1-Z79))^(0.5))*1.96/(250^(0.5))</f>
        <v>6.1344926440578609E-2</v>
      </c>
      <c r="AA85" s="27">
        <f t="shared" si="138"/>
        <v>5.3123554374540458E-2</v>
      </c>
      <c r="AB85" s="27">
        <f t="shared" si="138"/>
        <v>5.6556941247788359E-2</v>
      </c>
      <c r="AC85" s="27">
        <f t="shared" si="138"/>
        <v>4.7256525885366621E-2</v>
      </c>
      <c r="AD85" s="27">
        <f t="shared" si="138"/>
        <v>5.5207617153211173E-2</v>
      </c>
    </row>
    <row r="86" spans="3:30" x14ac:dyDescent="0.2">
      <c r="M86" s="21" t="s">
        <v>36</v>
      </c>
      <c r="N86" s="21"/>
      <c r="O86" s="20" t="s">
        <v>37</v>
      </c>
      <c r="P86" s="20" t="s">
        <v>38</v>
      </c>
      <c r="Q86" s="20" t="s">
        <v>37</v>
      </c>
      <c r="R86" s="20" t="s">
        <v>38</v>
      </c>
      <c r="S86" s="20" t="s">
        <v>37</v>
      </c>
      <c r="T86" s="20" t="s">
        <v>38</v>
      </c>
      <c r="U86" s="19"/>
      <c r="X86" s="11"/>
      <c r="Y86" s="27">
        <f t="shared" ref="Y86:AD86" si="139">((Y80*(1-Y80))^(0.5))*1.96/(250^(0.5))</f>
        <v>6.149451195025455E-2</v>
      </c>
      <c r="Z86" s="28">
        <f t="shared" si="139"/>
        <v>6.1822326064294934E-2</v>
      </c>
      <c r="AA86" s="27">
        <f t="shared" si="139"/>
        <v>5.0676641036478814E-2</v>
      </c>
      <c r="AB86" s="27">
        <f t="shared" si="139"/>
        <v>5.0002148714160852E-2</v>
      </c>
      <c r="AC86" s="27">
        <f t="shared" si="139"/>
        <v>3.6195743120831271E-2</v>
      </c>
      <c r="AD86" s="27">
        <f t="shared" si="139"/>
        <v>3.5636363636363647E-2</v>
      </c>
    </row>
    <row r="87" spans="3:30" x14ac:dyDescent="0.2">
      <c r="M87" s="24" t="s">
        <v>42</v>
      </c>
      <c r="N87" s="22" t="s">
        <v>39</v>
      </c>
      <c r="O87" s="2">
        <v>44</v>
      </c>
      <c r="P87" s="2">
        <v>333</v>
      </c>
      <c r="Q87" s="2">
        <v>142</v>
      </c>
      <c r="R87" s="2">
        <v>826</v>
      </c>
      <c r="S87" s="2">
        <v>294</v>
      </c>
      <c r="T87" s="2">
        <v>723</v>
      </c>
      <c r="U87" s="2">
        <f>SUM(O87:T87)</f>
        <v>2362</v>
      </c>
      <c r="X87" s="11"/>
      <c r="Y87" s="29">
        <f t="shared" ref="Y87:AD87" si="140">((Y81*(1-Y81))^(0.5))*1.96/(250^(0.5))</f>
        <v>6.149451195025455E-2</v>
      </c>
      <c r="Z87" s="27">
        <f t="shared" si="140"/>
        <v>2.3004347415216977E-2</v>
      </c>
      <c r="AA87" s="28">
        <f t="shared" si="140"/>
        <v>6.1723992415181811E-2</v>
      </c>
      <c r="AB87" s="27">
        <f t="shared" si="140"/>
        <v>3.563636363636364E-2</v>
      </c>
      <c r="AC87" s="27">
        <f t="shared" si="140"/>
        <v>5.5071499797675727E-2</v>
      </c>
      <c r="AD87" s="27">
        <f t="shared" si="140"/>
        <v>4.7811198937086422E-2</v>
      </c>
    </row>
    <row r="88" spans="3:30" x14ac:dyDescent="0.2">
      <c r="M88" s="24"/>
      <c r="N88" s="22" t="s">
        <v>40</v>
      </c>
      <c r="O88" s="2">
        <v>193</v>
      </c>
      <c r="P88" s="2">
        <v>242</v>
      </c>
      <c r="Q88" s="2">
        <v>216</v>
      </c>
      <c r="R88" s="2">
        <v>259</v>
      </c>
      <c r="S88" s="2">
        <v>254</v>
      </c>
      <c r="T88" s="2">
        <v>177</v>
      </c>
      <c r="U88" s="2">
        <f t="shared" ref="U88:U89" si="141">SUM(O88:T88)</f>
        <v>1341</v>
      </c>
    </row>
    <row r="89" spans="3:30" x14ac:dyDescent="0.2">
      <c r="M89" s="24"/>
      <c r="N89" s="22" t="s">
        <v>41</v>
      </c>
      <c r="O89" s="2">
        <v>135</v>
      </c>
      <c r="P89" s="2">
        <v>13</v>
      </c>
      <c r="Q89" s="2">
        <v>531</v>
      </c>
      <c r="R89" s="2">
        <v>152</v>
      </c>
      <c r="S89" s="2">
        <v>1347</v>
      </c>
      <c r="T89" s="2">
        <v>145</v>
      </c>
      <c r="U89" s="2">
        <f t="shared" si="141"/>
        <v>2323</v>
      </c>
    </row>
    <row r="90" spans="3:30" x14ac:dyDescent="0.2">
      <c r="M90" s="19" t="s">
        <v>43</v>
      </c>
      <c r="N90" s="19"/>
      <c r="O90" s="2">
        <f>SUM(O87:O89)</f>
        <v>372</v>
      </c>
      <c r="P90" s="2">
        <f t="shared" ref="P90" si="142">SUM(P87:P89)</f>
        <v>588</v>
      </c>
      <c r="Q90" s="2">
        <f t="shared" ref="Q90" si="143">SUM(Q87:Q89)</f>
        <v>889</v>
      </c>
      <c r="R90" s="2">
        <f t="shared" ref="R90" si="144">SUM(R87:R89)</f>
        <v>1237</v>
      </c>
      <c r="S90" s="2">
        <f t="shared" ref="S90" si="145">SUM(S87:S89)</f>
        <v>1895</v>
      </c>
      <c r="T90" s="2">
        <f t="shared" ref="T90" si="146">SUM(T87:T89)</f>
        <v>1045</v>
      </c>
      <c r="U90" s="2">
        <f t="shared" ref="U90" si="147">SUM(U87:U89)</f>
        <v>6026</v>
      </c>
    </row>
    <row r="92" spans="3:30" x14ac:dyDescent="0.2">
      <c r="M92" s="23" t="s">
        <v>71</v>
      </c>
      <c r="N92" s="23"/>
      <c r="O92" s="23"/>
      <c r="P92" s="23"/>
      <c r="Q92" s="23"/>
      <c r="R92" s="23"/>
      <c r="S92" s="23"/>
      <c r="T92" s="23"/>
      <c r="U92" s="19" t="s">
        <v>43</v>
      </c>
    </row>
    <row r="93" spans="3:30" x14ac:dyDescent="0.2">
      <c r="M93" s="21" t="s">
        <v>32</v>
      </c>
      <c r="N93" s="21"/>
      <c r="O93" s="19" t="s">
        <v>33</v>
      </c>
      <c r="P93" s="19"/>
      <c r="Q93" s="19" t="s">
        <v>34</v>
      </c>
      <c r="R93" s="19"/>
      <c r="S93" s="19" t="s">
        <v>35</v>
      </c>
      <c r="T93" s="19"/>
      <c r="U93" s="19"/>
    </row>
    <row r="94" spans="3:30" x14ac:dyDescent="0.2">
      <c r="M94" s="21" t="s">
        <v>36</v>
      </c>
      <c r="N94" s="21"/>
      <c r="O94" s="20" t="s">
        <v>37</v>
      </c>
      <c r="P94" s="20" t="s">
        <v>38</v>
      </c>
      <c r="Q94" s="20" t="s">
        <v>37</v>
      </c>
      <c r="R94" s="20" t="s">
        <v>38</v>
      </c>
      <c r="S94" s="20" t="s">
        <v>37</v>
      </c>
      <c r="T94" s="20" t="s">
        <v>38</v>
      </c>
      <c r="U94" s="19"/>
    </row>
    <row r="95" spans="3:30" x14ac:dyDescent="0.2">
      <c r="M95" s="24" t="s">
        <v>42</v>
      </c>
      <c r="N95" s="22" t="s">
        <v>39</v>
      </c>
      <c r="O95" s="25">
        <f>O87/$U$90</f>
        <v>7.301692665117823E-3</v>
      </c>
      <c r="P95" s="25">
        <f t="shared" ref="P95:T95" si="148">P87/$U$90</f>
        <v>5.5260537670096248E-2</v>
      </c>
      <c r="Q95" s="25">
        <f t="shared" si="148"/>
        <v>2.3564553601062063E-2</v>
      </c>
      <c r="R95" s="25">
        <f t="shared" si="148"/>
        <v>0.13707268503153003</v>
      </c>
      <c r="S95" s="25">
        <f t="shared" si="148"/>
        <v>4.8788582807832728E-2</v>
      </c>
      <c r="T95" s="25">
        <f t="shared" si="148"/>
        <v>0.11998008629273149</v>
      </c>
      <c r="U95" s="25">
        <f>SUM(O95:T95)</f>
        <v>0.39196813806837039</v>
      </c>
      <c r="Y95" s="28">
        <f>((U95*(1-U95))^(0.5))*1.96/(250^(0.5))</f>
        <v>6.0516613756158556E-2</v>
      </c>
    </row>
    <row r="96" spans="3:30" x14ac:dyDescent="0.2">
      <c r="M96" s="24"/>
      <c r="N96" s="22" t="s">
        <v>40</v>
      </c>
      <c r="O96" s="25">
        <f t="shared" ref="O96:T96" si="149">O88/$U$90</f>
        <v>3.2027879190175905E-2</v>
      </c>
      <c r="P96" s="25">
        <f t="shared" si="149"/>
        <v>4.0159309658148026E-2</v>
      </c>
      <c r="Q96" s="25">
        <f t="shared" si="149"/>
        <v>3.5844673083305675E-2</v>
      </c>
      <c r="R96" s="25">
        <f t="shared" si="149"/>
        <v>4.2980418187852636E-2</v>
      </c>
      <c r="S96" s="25">
        <f t="shared" si="149"/>
        <v>4.2150680384998342E-2</v>
      </c>
      <c r="T96" s="25">
        <f t="shared" si="149"/>
        <v>2.9372718221042152E-2</v>
      </c>
      <c r="U96" s="25">
        <f t="shared" ref="U96:U97" si="150">SUM(O96:T96)</f>
        <v>0.22253567872552271</v>
      </c>
      <c r="Y96" s="27">
        <f t="shared" ref="Y96:Y97" si="151">((U96*(1-U96))^(0.5))*1.96/(250^(0.5))</f>
        <v>5.1561569227179076E-2</v>
      </c>
    </row>
    <row r="97" spans="13:25" x14ac:dyDescent="0.2">
      <c r="M97" s="24"/>
      <c r="N97" s="22" t="s">
        <v>41</v>
      </c>
      <c r="O97" s="25">
        <f t="shared" ref="O97:T97" si="152">O89/$U$90</f>
        <v>2.2402920677066049E-2</v>
      </c>
      <c r="P97" s="25">
        <f t="shared" si="152"/>
        <v>2.1573182874211751E-3</v>
      </c>
      <c r="Q97" s="25">
        <f t="shared" si="152"/>
        <v>8.8118154663126447E-2</v>
      </c>
      <c r="R97" s="25">
        <f t="shared" si="152"/>
        <v>2.5224029206770662E-2</v>
      </c>
      <c r="S97" s="25">
        <f t="shared" si="152"/>
        <v>0.22353136408894789</v>
      </c>
      <c r="T97" s="25">
        <f t="shared" si="152"/>
        <v>2.4062396282774644E-2</v>
      </c>
      <c r="U97" s="25">
        <f t="shared" si="150"/>
        <v>0.38549618320610685</v>
      </c>
      <c r="Y97" s="27">
        <f t="shared" si="151"/>
        <v>6.0333483433651823E-2</v>
      </c>
    </row>
    <row r="98" spans="13:25" x14ac:dyDescent="0.2">
      <c r="M98" s="19" t="s">
        <v>43</v>
      </c>
      <c r="N98" s="19"/>
      <c r="O98" s="25">
        <f t="shared" ref="O98:T98" si="153">O90/$U$90</f>
        <v>6.1732492532359774E-2</v>
      </c>
      <c r="P98" s="25">
        <f t="shared" si="153"/>
        <v>9.7577165615665457E-2</v>
      </c>
      <c r="Q98" s="25">
        <f t="shared" si="153"/>
        <v>0.14752738134749419</v>
      </c>
      <c r="R98" s="25">
        <f t="shared" si="153"/>
        <v>0.20527713242615334</v>
      </c>
      <c r="S98" s="25">
        <f t="shared" si="153"/>
        <v>0.31447062728177894</v>
      </c>
      <c r="T98" s="25">
        <f t="shared" si="153"/>
        <v>0.17341520079654829</v>
      </c>
      <c r="U98" s="25">
        <f t="shared" ref="U98" si="154">SUM(U95:U97)</f>
        <v>1</v>
      </c>
    </row>
  </sheetData>
  <mergeCells count="186">
    <mergeCell ref="W78:X78"/>
    <mergeCell ref="W79:W81"/>
    <mergeCell ref="W82:X82"/>
    <mergeCell ref="W46:X46"/>
    <mergeCell ref="W47:W49"/>
    <mergeCell ref="W50:X50"/>
    <mergeCell ref="W76:AD76"/>
    <mergeCell ref="W77:X77"/>
    <mergeCell ref="Y77:Z77"/>
    <mergeCell ref="AA77:AB77"/>
    <mergeCell ref="AC77:AD77"/>
    <mergeCell ref="W13:W15"/>
    <mergeCell ref="W16:X16"/>
    <mergeCell ref="W44:AD44"/>
    <mergeCell ref="W45:X45"/>
    <mergeCell ref="Y45:Z45"/>
    <mergeCell ref="AA45:AB45"/>
    <mergeCell ref="AC45:AD45"/>
    <mergeCell ref="W10:AD10"/>
    <mergeCell ref="W11:X11"/>
    <mergeCell ref="Y11:Z11"/>
    <mergeCell ref="AA11:AB11"/>
    <mergeCell ref="AC11:AD11"/>
    <mergeCell ref="W12:X12"/>
    <mergeCell ref="M79:M81"/>
    <mergeCell ref="M82:N82"/>
    <mergeCell ref="M76:T76"/>
    <mergeCell ref="U76:U78"/>
    <mergeCell ref="M77:N77"/>
    <mergeCell ref="O77:P77"/>
    <mergeCell ref="Q77:R77"/>
    <mergeCell ref="S77:T77"/>
    <mergeCell ref="M78:N78"/>
    <mergeCell ref="M95:M97"/>
    <mergeCell ref="M98:N98"/>
    <mergeCell ref="M68:T68"/>
    <mergeCell ref="U68:U70"/>
    <mergeCell ref="M69:N69"/>
    <mergeCell ref="O69:P69"/>
    <mergeCell ref="Q69:R69"/>
    <mergeCell ref="S69:T69"/>
    <mergeCell ref="M70:N70"/>
    <mergeCell ref="M71:M73"/>
    <mergeCell ref="M47:M49"/>
    <mergeCell ref="M50:N50"/>
    <mergeCell ref="M92:T92"/>
    <mergeCell ref="U92:U94"/>
    <mergeCell ref="M93:N93"/>
    <mergeCell ref="O93:P93"/>
    <mergeCell ref="Q93:R93"/>
    <mergeCell ref="S93:T93"/>
    <mergeCell ref="M94:N94"/>
    <mergeCell ref="M74:N74"/>
    <mergeCell ref="M42:N42"/>
    <mergeCell ref="M44:T44"/>
    <mergeCell ref="U44:U46"/>
    <mergeCell ref="M45:N45"/>
    <mergeCell ref="O45:P45"/>
    <mergeCell ref="Q45:R45"/>
    <mergeCell ref="S45:T45"/>
    <mergeCell ref="M46:N46"/>
    <mergeCell ref="M63:M65"/>
    <mergeCell ref="M66:N66"/>
    <mergeCell ref="M36:T36"/>
    <mergeCell ref="U36:U38"/>
    <mergeCell ref="M37:N37"/>
    <mergeCell ref="O37:P37"/>
    <mergeCell ref="Q37:R37"/>
    <mergeCell ref="S37:T37"/>
    <mergeCell ref="M38:N38"/>
    <mergeCell ref="M39:M41"/>
    <mergeCell ref="U60:U62"/>
    <mergeCell ref="M61:N61"/>
    <mergeCell ref="O61:P61"/>
    <mergeCell ref="Q61:R61"/>
    <mergeCell ref="S61:T61"/>
    <mergeCell ref="M62:N62"/>
    <mergeCell ref="M13:M15"/>
    <mergeCell ref="M16:N16"/>
    <mergeCell ref="M26:T26"/>
    <mergeCell ref="U26:U28"/>
    <mergeCell ref="M27:N27"/>
    <mergeCell ref="O27:P27"/>
    <mergeCell ref="Q27:R27"/>
    <mergeCell ref="S27:T27"/>
    <mergeCell ref="M28:N28"/>
    <mergeCell ref="M8:N8"/>
    <mergeCell ref="M10:T10"/>
    <mergeCell ref="U10:U12"/>
    <mergeCell ref="M11:N11"/>
    <mergeCell ref="O11:P11"/>
    <mergeCell ref="Q11:R11"/>
    <mergeCell ref="S11:T11"/>
    <mergeCell ref="M12:N12"/>
    <mergeCell ref="M87:M89"/>
    <mergeCell ref="M90:N90"/>
    <mergeCell ref="M2:T2"/>
    <mergeCell ref="U2:U4"/>
    <mergeCell ref="M3:N3"/>
    <mergeCell ref="O3:P3"/>
    <mergeCell ref="Q3:R3"/>
    <mergeCell ref="S3:T3"/>
    <mergeCell ref="M4:N4"/>
    <mergeCell ref="M5:M7"/>
    <mergeCell ref="M55:M57"/>
    <mergeCell ref="M58:N58"/>
    <mergeCell ref="M84:T84"/>
    <mergeCell ref="U84:U86"/>
    <mergeCell ref="M85:N85"/>
    <mergeCell ref="O85:P85"/>
    <mergeCell ref="Q85:R85"/>
    <mergeCell ref="S85:T85"/>
    <mergeCell ref="M86:N86"/>
    <mergeCell ref="M60:T60"/>
    <mergeCell ref="M24:N24"/>
    <mergeCell ref="M52:T52"/>
    <mergeCell ref="U52:U54"/>
    <mergeCell ref="M53:N53"/>
    <mergeCell ref="O53:P53"/>
    <mergeCell ref="Q53:R53"/>
    <mergeCell ref="S53:T53"/>
    <mergeCell ref="M54:N54"/>
    <mergeCell ref="M29:M31"/>
    <mergeCell ref="M32:N32"/>
    <mergeCell ref="C79:C81"/>
    <mergeCell ref="C82:D82"/>
    <mergeCell ref="M18:T18"/>
    <mergeCell ref="U18:U20"/>
    <mergeCell ref="M19:N19"/>
    <mergeCell ref="O19:P19"/>
    <mergeCell ref="Q19:R19"/>
    <mergeCell ref="S19:T19"/>
    <mergeCell ref="M20:N20"/>
    <mergeCell ref="M21:M23"/>
    <mergeCell ref="C71:C73"/>
    <mergeCell ref="C74:D74"/>
    <mergeCell ref="C76:J76"/>
    <mergeCell ref="K76:K78"/>
    <mergeCell ref="C77:D77"/>
    <mergeCell ref="E77:F77"/>
    <mergeCell ref="G77:H77"/>
    <mergeCell ref="I77:J77"/>
    <mergeCell ref="C78:D78"/>
    <mergeCell ref="C47:C49"/>
    <mergeCell ref="C50:D50"/>
    <mergeCell ref="C68:J68"/>
    <mergeCell ref="K68:K70"/>
    <mergeCell ref="C69:D69"/>
    <mergeCell ref="E69:F69"/>
    <mergeCell ref="G69:H69"/>
    <mergeCell ref="I69:J69"/>
    <mergeCell ref="C70:D70"/>
    <mergeCell ref="C39:C41"/>
    <mergeCell ref="C42:D42"/>
    <mergeCell ref="C44:J44"/>
    <mergeCell ref="K44:K46"/>
    <mergeCell ref="C45:D45"/>
    <mergeCell ref="E45:F45"/>
    <mergeCell ref="G45:H45"/>
    <mergeCell ref="I45:J45"/>
    <mergeCell ref="C46:D46"/>
    <mergeCell ref="C13:C15"/>
    <mergeCell ref="C16:D16"/>
    <mergeCell ref="C36:J36"/>
    <mergeCell ref="K36:K38"/>
    <mergeCell ref="C37:D37"/>
    <mergeCell ref="E37:F37"/>
    <mergeCell ref="G37:H37"/>
    <mergeCell ref="I37:J37"/>
    <mergeCell ref="C38:D38"/>
    <mergeCell ref="C5:C7"/>
    <mergeCell ref="C8:D8"/>
    <mergeCell ref="C10:J10"/>
    <mergeCell ref="K10:K12"/>
    <mergeCell ref="C11:D11"/>
    <mergeCell ref="E11:F11"/>
    <mergeCell ref="G11:H11"/>
    <mergeCell ref="I11:J11"/>
    <mergeCell ref="C12:D12"/>
    <mergeCell ref="C2:J2"/>
    <mergeCell ref="K2:K4"/>
    <mergeCell ref="C3:D3"/>
    <mergeCell ref="E3:F3"/>
    <mergeCell ref="G3:H3"/>
    <mergeCell ref="I3:J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Parte 1</vt:lpstr>
      <vt:lpstr>Parte 2 aletorio</vt:lpstr>
      <vt:lpstr>Parte 2 estratificado</vt:lpstr>
      <vt:lpstr>Parte 2 eleccion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Ilabaca</dc:creator>
  <cp:lastModifiedBy>Claudia Ilabaca</cp:lastModifiedBy>
  <dcterms:created xsi:type="dcterms:W3CDTF">2021-04-11T22:32:54Z</dcterms:created>
  <dcterms:modified xsi:type="dcterms:W3CDTF">2021-04-14T14:12:48Z</dcterms:modified>
</cp:coreProperties>
</file>