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t\testuser\public\excel\"/>
    </mc:Choice>
  </mc:AlternateContent>
  <bookViews>
    <workbookView xWindow="0" yWindow="0" windowWidth="21600" windowHeight="9036"/>
  </bookViews>
  <sheets>
    <sheet name="Domingo" sheetId="19" r:id="rId1"/>
    <sheet name="Lunes" sheetId="34" r:id="rId2"/>
    <sheet name="Martes" sheetId="35" r:id="rId3"/>
    <sheet name="Miercoles" sheetId="36" r:id="rId4"/>
    <sheet name="Jueves" sheetId="37" r:id="rId5"/>
    <sheet name="Viernes" sheetId="39" r:id="rId6"/>
    <sheet name="Sabado" sheetId="38" r:id="rId7"/>
    <sheet name="Cierre" sheetId="8" r:id="rId8"/>
    <sheet name="Contador" sheetId="27" r:id="rId9"/>
    <sheet name="DEN" sheetId="32" r:id="rId10"/>
    <sheet name="ANALISIS" sheetId="40" r:id="rId11"/>
  </sheets>
  <definedNames>
    <definedName name="_xlnm._FilterDatabase" localSheetId="0" hidden="1">Domingo!$A$1:$M$49</definedName>
    <definedName name="_xlnm._FilterDatabase" localSheetId="4" hidden="1">Jueves!$A$1:$M$49</definedName>
    <definedName name="_xlnm._FilterDatabase" localSheetId="1" hidden="1">Lunes!$A$1:$M$49</definedName>
    <definedName name="_xlnm._FilterDatabase" localSheetId="2" hidden="1">Martes!$A$1:$M$49</definedName>
    <definedName name="_xlnm._FilterDatabase" localSheetId="3" hidden="1">Miercoles!$A$1:$M$49</definedName>
    <definedName name="_xlnm._FilterDatabase" localSheetId="6" hidden="1">Sabado!$A$1:$M$49</definedName>
    <definedName name="_xlnm._FilterDatabase" localSheetId="5" hidden="1">Viernes!$A$1:$M$49</definedName>
    <definedName name="_xlnm.Print_Area" localSheetId="0">Domingo!$A$1:$M$155</definedName>
    <definedName name="_xlnm.Print_Area" localSheetId="4">Jueves!$A$1:$M$155</definedName>
    <definedName name="_xlnm.Print_Area" localSheetId="1">Lunes!$A$1:$M$155</definedName>
    <definedName name="_xlnm.Print_Area" localSheetId="2">Martes!$A$1:$M$155</definedName>
    <definedName name="_xlnm.Print_Area" localSheetId="3">Miercoles!$A$1:$M$155</definedName>
    <definedName name="_xlnm.Print_Area" localSheetId="6">Sabado!$A$1:$M$155</definedName>
    <definedName name="_xlnm.Print_Area" localSheetId="5">Viernes!$A$1:$M$155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8" l="1"/>
  <c r="F26" i="8" l="1"/>
  <c r="J3" i="19" l="1"/>
  <c r="K3" i="19" s="1"/>
  <c r="I3" i="19" l="1"/>
  <c r="K18" i="8" l="1"/>
  <c r="K19" i="8"/>
  <c r="K21" i="8"/>
  <c r="K22" i="8"/>
  <c r="K23" i="8"/>
  <c r="K25" i="8"/>
  <c r="K26" i="8"/>
  <c r="D3" i="40"/>
  <c r="D4" i="40"/>
  <c r="D5" i="40"/>
  <c r="D6" i="40"/>
  <c r="D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24" i="40"/>
  <c r="D25" i="40"/>
  <c r="D26" i="40"/>
  <c r="D27" i="40"/>
  <c r="D28" i="40"/>
  <c r="D29" i="40"/>
  <c r="D30" i="40"/>
  <c r="D31" i="40"/>
  <c r="D32" i="40"/>
  <c r="D33" i="40"/>
  <c r="D34" i="40"/>
  <c r="D35" i="40"/>
  <c r="D36" i="40"/>
  <c r="D37" i="40"/>
  <c r="D38" i="40"/>
  <c r="D39" i="40"/>
  <c r="D40" i="40"/>
  <c r="D41" i="40"/>
  <c r="D42" i="40"/>
  <c r="D43" i="40"/>
  <c r="D44" i="40"/>
  <c r="D45" i="40"/>
  <c r="D46" i="40"/>
  <c r="D47" i="40"/>
  <c r="D48" i="40"/>
  <c r="D49" i="40"/>
  <c r="D50" i="40"/>
  <c r="D51" i="40"/>
  <c r="D52" i="40"/>
  <c r="D53" i="40"/>
  <c r="D54" i="40"/>
  <c r="D55" i="40"/>
  <c r="D56" i="40"/>
  <c r="D57" i="40"/>
  <c r="D58" i="40"/>
  <c r="D59" i="40"/>
  <c r="D60" i="40"/>
  <c r="D61" i="40"/>
  <c r="D62" i="40"/>
  <c r="D63" i="40"/>
  <c r="D64" i="40"/>
  <c r="D65" i="40"/>
  <c r="D66" i="40"/>
  <c r="D67" i="40"/>
  <c r="D68" i="40"/>
  <c r="D69" i="40"/>
  <c r="D70" i="40"/>
  <c r="D71" i="40"/>
  <c r="D72" i="40"/>
  <c r="C5" i="40" l="1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4" i="40"/>
  <c r="C3" i="40"/>
  <c r="C1" i="38" l="1"/>
  <c r="C1" i="39"/>
  <c r="C1" i="37"/>
  <c r="C1" i="36"/>
  <c r="C1" i="35"/>
  <c r="C1" i="34"/>
  <c r="J4" i="38"/>
  <c r="K4" i="38" s="1"/>
  <c r="J5" i="38"/>
  <c r="K5" i="38" s="1"/>
  <c r="J6" i="38"/>
  <c r="K6" i="38" s="1"/>
  <c r="J7" i="38"/>
  <c r="K7" i="38" s="1"/>
  <c r="J8" i="38"/>
  <c r="K8" i="38" s="1"/>
  <c r="J9" i="38"/>
  <c r="K9" i="38" s="1"/>
  <c r="J10" i="38"/>
  <c r="K10" i="38" s="1"/>
  <c r="J11" i="38"/>
  <c r="K11" i="38" s="1"/>
  <c r="J12" i="38"/>
  <c r="K12" i="38" s="1"/>
  <c r="J13" i="38"/>
  <c r="K13" i="38" s="1"/>
  <c r="J14" i="38"/>
  <c r="K14" i="38" s="1"/>
  <c r="J15" i="38"/>
  <c r="K15" i="38" s="1"/>
  <c r="J16" i="38"/>
  <c r="K16" i="38" s="1"/>
  <c r="J17" i="38"/>
  <c r="K17" i="38" s="1"/>
  <c r="J18" i="38"/>
  <c r="K18" i="38" s="1"/>
  <c r="J19" i="38"/>
  <c r="K19" i="38" s="1"/>
  <c r="J20" i="38"/>
  <c r="K20" i="38" s="1"/>
  <c r="J21" i="38"/>
  <c r="K21" i="38" s="1"/>
  <c r="J22" i="38"/>
  <c r="K22" i="38" s="1"/>
  <c r="J23" i="38"/>
  <c r="K23" i="38" s="1"/>
  <c r="J24" i="38"/>
  <c r="K24" i="38" s="1"/>
  <c r="J25" i="38"/>
  <c r="K25" i="38" s="1"/>
  <c r="J26" i="38"/>
  <c r="K26" i="38" s="1"/>
  <c r="J27" i="38"/>
  <c r="K27" i="38" s="1"/>
  <c r="J28" i="38"/>
  <c r="K28" i="38" s="1"/>
  <c r="J29" i="38"/>
  <c r="K29" i="38" s="1"/>
  <c r="J30" i="38"/>
  <c r="K30" i="38" s="1"/>
  <c r="J31" i="38"/>
  <c r="K31" i="38" s="1"/>
  <c r="J32" i="38"/>
  <c r="K32" i="38" s="1"/>
  <c r="J33" i="38"/>
  <c r="K33" i="38" s="1"/>
  <c r="J34" i="38"/>
  <c r="K34" i="38" s="1"/>
  <c r="J35" i="38"/>
  <c r="K35" i="38" s="1"/>
  <c r="J36" i="38"/>
  <c r="K36" i="38" s="1"/>
  <c r="J37" i="38"/>
  <c r="K37" i="38" s="1"/>
  <c r="J38" i="38"/>
  <c r="K38" i="38" s="1"/>
  <c r="J39" i="38"/>
  <c r="K39" i="38" s="1"/>
  <c r="J40" i="38"/>
  <c r="K40" i="38" s="1"/>
  <c r="J41" i="38"/>
  <c r="K41" i="38" s="1"/>
  <c r="J42" i="38"/>
  <c r="K42" i="38" s="1"/>
  <c r="J43" i="38"/>
  <c r="K43" i="38" s="1"/>
  <c r="J44" i="38"/>
  <c r="K44" i="38" s="1"/>
  <c r="J45" i="38"/>
  <c r="K45" i="38" s="1"/>
  <c r="J46" i="38"/>
  <c r="K46" i="38" s="1"/>
  <c r="J47" i="38"/>
  <c r="K47" i="38" s="1"/>
  <c r="J48" i="38"/>
  <c r="K48" i="38" s="1"/>
  <c r="J49" i="38"/>
  <c r="K49" i="38" s="1"/>
  <c r="J50" i="38"/>
  <c r="K50" i="38" s="1"/>
  <c r="J51" i="38"/>
  <c r="K51" i="38" s="1"/>
  <c r="J52" i="38"/>
  <c r="K52" i="38" s="1"/>
  <c r="J53" i="38"/>
  <c r="K53" i="38" s="1"/>
  <c r="J54" i="38"/>
  <c r="K54" i="38" s="1"/>
  <c r="J55" i="38"/>
  <c r="K55" i="38" s="1"/>
  <c r="J56" i="38"/>
  <c r="K56" i="38" s="1"/>
  <c r="J57" i="38"/>
  <c r="K57" i="38" s="1"/>
  <c r="J58" i="38"/>
  <c r="K58" i="38" s="1"/>
  <c r="J59" i="38"/>
  <c r="K59" i="38" s="1"/>
  <c r="J60" i="38"/>
  <c r="K60" i="38" s="1"/>
  <c r="J61" i="38"/>
  <c r="K61" i="38" s="1"/>
  <c r="J62" i="38"/>
  <c r="K62" i="38" s="1"/>
  <c r="J63" i="38"/>
  <c r="K63" i="38" s="1"/>
  <c r="J64" i="38"/>
  <c r="K64" i="38" s="1"/>
  <c r="J65" i="38"/>
  <c r="K65" i="38" s="1"/>
  <c r="J66" i="38"/>
  <c r="K66" i="38" s="1"/>
  <c r="J67" i="38"/>
  <c r="K67" i="38" s="1"/>
  <c r="J68" i="38"/>
  <c r="K68" i="38" s="1"/>
  <c r="J69" i="38"/>
  <c r="K69" i="38" s="1"/>
  <c r="J70" i="38"/>
  <c r="K70" i="38" s="1"/>
  <c r="J71" i="38"/>
  <c r="K71" i="38" s="1"/>
  <c r="J72" i="38"/>
  <c r="K72" i="38" s="1"/>
  <c r="J73" i="38"/>
  <c r="K73" i="38" s="1"/>
  <c r="J74" i="38"/>
  <c r="K74" i="38" s="1"/>
  <c r="J75" i="38"/>
  <c r="K75" i="38" s="1"/>
  <c r="J76" i="38"/>
  <c r="K76" i="38" s="1"/>
  <c r="J77" i="38"/>
  <c r="K77" i="38" s="1"/>
  <c r="J78" i="38"/>
  <c r="K78" i="38" s="1"/>
  <c r="J79" i="38"/>
  <c r="K79" i="38" s="1"/>
  <c r="J80" i="38"/>
  <c r="K80" i="38" s="1"/>
  <c r="J81" i="38"/>
  <c r="K81" i="38" s="1"/>
  <c r="J82" i="38"/>
  <c r="K82" i="38" s="1"/>
  <c r="J83" i="38"/>
  <c r="K83" i="38" s="1"/>
  <c r="J84" i="38"/>
  <c r="K84" i="38" s="1"/>
  <c r="J85" i="38"/>
  <c r="K85" i="38" s="1"/>
  <c r="J86" i="38"/>
  <c r="K86" i="38" s="1"/>
  <c r="J87" i="38"/>
  <c r="K87" i="38" s="1"/>
  <c r="J88" i="38"/>
  <c r="K88" i="38" s="1"/>
  <c r="J89" i="38"/>
  <c r="K89" i="38" s="1"/>
  <c r="J90" i="38"/>
  <c r="K90" i="38" s="1"/>
  <c r="J91" i="38"/>
  <c r="K91" i="38" s="1"/>
  <c r="J92" i="38"/>
  <c r="K92" i="38" s="1"/>
  <c r="J93" i="38"/>
  <c r="K93" i="38" s="1"/>
  <c r="J94" i="38"/>
  <c r="K94" i="38" s="1"/>
  <c r="J95" i="38"/>
  <c r="K95" i="38" s="1"/>
  <c r="J96" i="38"/>
  <c r="K96" i="38" s="1"/>
  <c r="J97" i="38"/>
  <c r="K97" i="38" s="1"/>
  <c r="J98" i="38"/>
  <c r="K98" i="38" s="1"/>
  <c r="J99" i="38"/>
  <c r="K99" i="38" s="1"/>
  <c r="J100" i="38"/>
  <c r="K100" i="38" s="1"/>
  <c r="J101" i="38"/>
  <c r="K101" i="38" s="1"/>
  <c r="J102" i="38"/>
  <c r="K102" i="38" s="1"/>
  <c r="J103" i="38"/>
  <c r="K103" i="38" s="1"/>
  <c r="J104" i="38"/>
  <c r="K104" i="38" s="1"/>
  <c r="J105" i="38"/>
  <c r="K105" i="38" s="1"/>
  <c r="J106" i="38"/>
  <c r="K106" i="38" s="1"/>
  <c r="J107" i="38"/>
  <c r="K107" i="38" s="1"/>
  <c r="J108" i="38"/>
  <c r="K108" i="38" s="1"/>
  <c r="J109" i="38"/>
  <c r="K109" i="38" s="1"/>
  <c r="J110" i="38"/>
  <c r="K110" i="38" s="1"/>
  <c r="J111" i="38"/>
  <c r="K111" i="38" s="1"/>
  <c r="J112" i="38"/>
  <c r="K112" i="38" s="1"/>
  <c r="J113" i="38"/>
  <c r="K113" i="38" s="1"/>
  <c r="J114" i="38"/>
  <c r="K114" i="38" s="1"/>
  <c r="J115" i="38"/>
  <c r="K115" i="38" s="1"/>
  <c r="J116" i="38"/>
  <c r="K116" i="38" s="1"/>
  <c r="J117" i="38"/>
  <c r="K117" i="38" s="1"/>
  <c r="J118" i="38"/>
  <c r="K118" i="38" s="1"/>
  <c r="J119" i="38"/>
  <c r="K119" i="38" s="1"/>
  <c r="J120" i="38"/>
  <c r="K120" i="38" s="1"/>
  <c r="J121" i="38"/>
  <c r="K121" i="38" s="1"/>
  <c r="J122" i="38"/>
  <c r="K122" i="38" s="1"/>
  <c r="J123" i="38"/>
  <c r="K123" i="38" s="1"/>
  <c r="J124" i="38"/>
  <c r="K124" i="38" s="1"/>
  <c r="J125" i="38"/>
  <c r="K125" i="38" s="1"/>
  <c r="J126" i="38"/>
  <c r="K126" i="38" s="1"/>
  <c r="J127" i="38"/>
  <c r="K127" i="38" s="1"/>
  <c r="J128" i="38"/>
  <c r="K128" i="38" s="1"/>
  <c r="J129" i="38"/>
  <c r="K129" i="38" s="1"/>
  <c r="J130" i="38"/>
  <c r="K130" i="38" s="1"/>
  <c r="J131" i="38"/>
  <c r="K131" i="38" s="1"/>
  <c r="J132" i="38"/>
  <c r="K132" i="38" s="1"/>
  <c r="J133" i="38"/>
  <c r="K133" i="38" s="1"/>
  <c r="J134" i="38"/>
  <c r="K134" i="38" s="1"/>
  <c r="J135" i="38"/>
  <c r="K135" i="38" s="1"/>
  <c r="J136" i="38"/>
  <c r="K136" i="38" s="1"/>
  <c r="J137" i="38"/>
  <c r="K137" i="38" s="1"/>
  <c r="J138" i="38"/>
  <c r="K138" i="38" s="1"/>
  <c r="J139" i="38"/>
  <c r="K139" i="38" s="1"/>
  <c r="J140" i="38"/>
  <c r="K140" i="38" s="1"/>
  <c r="J141" i="38"/>
  <c r="K141" i="38" s="1"/>
  <c r="J142" i="38"/>
  <c r="K142" i="38" s="1"/>
  <c r="J143" i="38"/>
  <c r="K143" i="38" s="1"/>
  <c r="J144" i="38"/>
  <c r="K144" i="38" s="1"/>
  <c r="J145" i="38"/>
  <c r="K145" i="38" s="1"/>
  <c r="J146" i="38"/>
  <c r="K146" i="38" s="1"/>
  <c r="J147" i="38"/>
  <c r="K147" i="38" s="1"/>
  <c r="J148" i="38"/>
  <c r="K148" i="38" s="1"/>
  <c r="J149" i="38"/>
  <c r="K149" i="38" s="1"/>
  <c r="J150" i="38"/>
  <c r="K150" i="38" s="1"/>
  <c r="J3" i="38"/>
  <c r="K3" i="38" s="1"/>
  <c r="J4" i="39"/>
  <c r="K4" i="39" s="1"/>
  <c r="J5" i="39"/>
  <c r="K5" i="39" s="1"/>
  <c r="J6" i="39"/>
  <c r="K6" i="39" s="1"/>
  <c r="J7" i="39"/>
  <c r="K7" i="39" s="1"/>
  <c r="J8" i="39"/>
  <c r="K8" i="39" s="1"/>
  <c r="J9" i="39"/>
  <c r="K9" i="39" s="1"/>
  <c r="J10" i="39"/>
  <c r="K10" i="39" s="1"/>
  <c r="J11" i="39"/>
  <c r="K11" i="39" s="1"/>
  <c r="J12" i="39"/>
  <c r="K12" i="39" s="1"/>
  <c r="J13" i="39"/>
  <c r="K13" i="39" s="1"/>
  <c r="J14" i="39"/>
  <c r="K14" i="39" s="1"/>
  <c r="J15" i="39"/>
  <c r="K15" i="39" s="1"/>
  <c r="J16" i="39"/>
  <c r="K16" i="39" s="1"/>
  <c r="J17" i="39"/>
  <c r="K17" i="39" s="1"/>
  <c r="J18" i="39"/>
  <c r="K18" i="39" s="1"/>
  <c r="J19" i="39"/>
  <c r="K19" i="39" s="1"/>
  <c r="J20" i="39"/>
  <c r="K20" i="39" s="1"/>
  <c r="J21" i="39"/>
  <c r="K21" i="39" s="1"/>
  <c r="J22" i="39"/>
  <c r="K22" i="39" s="1"/>
  <c r="J23" i="39"/>
  <c r="K23" i="39" s="1"/>
  <c r="J24" i="39"/>
  <c r="K24" i="39" s="1"/>
  <c r="J25" i="39"/>
  <c r="K25" i="39" s="1"/>
  <c r="J26" i="39"/>
  <c r="K26" i="39" s="1"/>
  <c r="J27" i="39"/>
  <c r="K27" i="39" s="1"/>
  <c r="J28" i="39"/>
  <c r="K28" i="39" s="1"/>
  <c r="J29" i="39"/>
  <c r="K29" i="39" s="1"/>
  <c r="J30" i="39"/>
  <c r="K30" i="39" s="1"/>
  <c r="J31" i="39"/>
  <c r="K31" i="39" s="1"/>
  <c r="J32" i="39"/>
  <c r="K32" i="39" s="1"/>
  <c r="J33" i="39"/>
  <c r="K33" i="39" s="1"/>
  <c r="J34" i="39"/>
  <c r="K34" i="39" s="1"/>
  <c r="J35" i="39"/>
  <c r="K35" i="39" s="1"/>
  <c r="J36" i="39"/>
  <c r="K36" i="39" s="1"/>
  <c r="J37" i="39"/>
  <c r="K37" i="39" s="1"/>
  <c r="J38" i="39"/>
  <c r="K38" i="39" s="1"/>
  <c r="J39" i="39"/>
  <c r="K39" i="39" s="1"/>
  <c r="J40" i="39"/>
  <c r="K40" i="39" s="1"/>
  <c r="J41" i="39"/>
  <c r="K41" i="39" s="1"/>
  <c r="J42" i="39"/>
  <c r="K42" i="39" s="1"/>
  <c r="J43" i="39"/>
  <c r="K43" i="39" s="1"/>
  <c r="J44" i="39"/>
  <c r="K44" i="39" s="1"/>
  <c r="J45" i="39"/>
  <c r="K45" i="39" s="1"/>
  <c r="J46" i="39"/>
  <c r="K46" i="39" s="1"/>
  <c r="J47" i="39"/>
  <c r="K47" i="39" s="1"/>
  <c r="J48" i="39"/>
  <c r="K48" i="39" s="1"/>
  <c r="J49" i="39"/>
  <c r="K49" i="39" s="1"/>
  <c r="J50" i="39"/>
  <c r="K50" i="39" s="1"/>
  <c r="J51" i="39"/>
  <c r="K51" i="39" s="1"/>
  <c r="J52" i="39"/>
  <c r="K52" i="39" s="1"/>
  <c r="J53" i="39"/>
  <c r="K53" i="39" s="1"/>
  <c r="J54" i="39"/>
  <c r="K54" i="39" s="1"/>
  <c r="J55" i="39"/>
  <c r="K55" i="39" s="1"/>
  <c r="J56" i="39"/>
  <c r="K56" i="39" s="1"/>
  <c r="J57" i="39"/>
  <c r="K57" i="39" s="1"/>
  <c r="J58" i="39"/>
  <c r="K58" i="39" s="1"/>
  <c r="J59" i="39"/>
  <c r="K59" i="39" s="1"/>
  <c r="J60" i="39"/>
  <c r="K60" i="39" s="1"/>
  <c r="J61" i="39"/>
  <c r="K61" i="39" s="1"/>
  <c r="J62" i="39"/>
  <c r="K62" i="39" s="1"/>
  <c r="J63" i="39"/>
  <c r="K63" i="39" s="1"/>
  <c r="J64" i="39"/>
  <c r="K64" i="39" s="1"/>
  <c r="J65" i="39"/>
  <c r="K65" i="39" s="1"/>
  <c r="J66" i="39"/>
  <c r="K66" i="39" s="1"/>
  <c r="J67" i="39"/>
  <c r="K67" i="39" s="1"/>
  <c r="J68" i="39"/>
  <c r="K68" i="39" s="1"/>
  <c r="J69" i="39"/>
  <c r="K69" i="39" s="1"/>
  <c r="J70" i="39"/>
  <c r="K70" i="39" s="1"/>
  <c r="J71" i="39"/>
  <c r="K71" i="39" s="1"/>
  <c r="J72" i="39"/>
  <c r="K72" i="39" s="1"/>
  <c r="J73" i="39"/>
  <c r="K73" i="39" s="1"/>
  <c r="J74" i="39"/>
  <c r="K74" i="39" s="1"/>
  <c r="J75" i="39"/>
  <c r="K75" i="39" s="1"/>
  <c r="J76" i="39"/>
  <c r="K76" i="39" s="1"/>
  <c r="J77" i="39"/>
  <c r="K77" i="39" s="1"/>
  <c r="J78" i="39"/>
  <c r="K78" i="39" s="1"/>
  <c r="J79" i="39"/>
  <c r="K79" i="39" s="1"/>
  <c r="J80" i="39"/>
  <c r="K80" i="39" s="1"/>
  <c r="J81" i="39"/>
  <c r="K81" i="39" s="1"/>
  <c r="J82" i="39"/>
  <c r="K82" i="39" s="1"/>
  <c r="J83" i="39"/>
  <c r="K83" i="39" s="1"/>
  <c r="J84" i="39"/>
  <c r="K84" i="39" s="1"/>
  <c r="J85" i="39"/>
  <c r="K85" i="39" s="1"/>
  <c r="J86" i="39"/>
  <c r="K86" i="39" s="1"/>
  <c r="J87" i="39"/>
  <c r="K87" i="39" s="1"/>
  <c r="J88" i="39"/>
  <c r="K88" i="39" s="1"/>
  <c r="J89" i="39"/>
  <c r="K89" i="39" s="1"/>
  <c r="J90" i="39"/>
  <c r="K90" i="39" s="1"/>
  <c r="J91" i="39"/>
  <c r="K91" i="39" s="1"/>
  <c r="J92" i="39"/>
  <c r="K92" i="39" s="1"/>
  <c r="J93" i="39"/>
  <c r="K93" i="39" s="1"/>
  <c r="J94" i="39"/>
  <c r="K94" i="39" s="1"/>
  <c r="J95" i="39"/>
  <c r="K95" i="39" s="1"/>
  <c r="J96" i="39"/>
  <c r="K96" i="39" s="1"/>
  <c r="J97" i="39"/>
  <c r="K97" i="39" s="1"/>
  <c r="J98" i="39"/>
  <c r="K98" i="39" s="1"/>
  <c r="J99" i="39"/>
  <c r="K99" i="39" s="1"/>
  <c r="J100" i="39"/>
  <c r="K100" i="39" s="1"/>
  <c r="J101" i="39"/>
  <c r="K101" i="39" s="1"/>
  <c r="J102" i="39"/>
  <c r="K102" i="39" s="1"/>
  <c r="J103" i="39"/>
  <c r="K103" i="39" s="1"/>
  <c r="J104" i="39"/>
  <c r="K104" i="39" s="1"/>
  <c r="J105" i="39"/>
  <c r="K105" i="39" s="1"/>
  <c r="J106" i="39"/>
  <c r="K106" i="39" s="1"/>
  <c r="J107" i="39"/>
  <c r="K107" i="39" s="1"/>
  <c r="J108" i="39"/>
  <c r="K108" i="39" s="1"/>
  <c r="J109" i="39"/>
  <c r="K109" i="39" s="1"/>
  <c r="J110" i="39"/>
  <c r="K110" i="39" s="1"/>
  <c r="J111" i="39"/>
  <c r="K111" i="39" s="1"/>
  <c r="J112" i="39"/>
  <c r="K112" i="39" s="1"/>
  <c r="J113" i="39"/>
  <c r="K113" i="39" s="1"/>
  <c r="J114" i="39"/>
  <c r="K114" i="39" s="1"/>
  <c r="J115" i="39"/>
  <c r="K115" i="39" s="1"/>
  <c r="J116" i="39"/>
  <c r="K116" i="39" s="1"/>
  <c r="J117" i="39"/>
  <c r="K117" i="39" s="1"/>
  <c r="J118" i="39"/>
  <c r="K118" i="39" s="1"/>
  <c r="J119" i="39"/>
  <c r="K119" i="39" s="1"/>
  <c r="J120" i="39"/>
  <c r="K120" i="39" s="1"/>
  <c r="J121" i="39"/>
  <c r="K121" i="39" s="1"/>
  <c r="J122" i="39"/>
  <c r="K122" i="39" s="1"/>
  <c r="J123" i="39"/>
  <c r="K123" i="39" s="1"/>
  <c r="J124" i="39"/>
  <c r="K124" i="39" s="1"/>
  <c r="J125" i="39"/>
  <c r="K125" i="39" s="1"/>
  <c r="J126" i="39"/>
  <c r="K126" i="39" s="1"/>
  <c r="J127" i="39"/>
  <c r="K127" i="39" s="1"/>
  <c r="J128" i="39"/>
  <c r="K128" i="39" s="1"/>
  <c r="J129" i="39"/>
  <c r="K129" i="39" s="1"/>
  <c r="J130" i="39"/>
  <c r="K130" i="39" s="1"/>
  <c r="J131" i="39"/>
  <c r="K131" i="39" s="1"/>
  <c r="J132" i="39"/>
  <c r="K132" i="39" s="1"/>
  <c r="J133" i="39"/>
  <c r="K133" i="39" s="1"/>
  <c r="J134" i="39"/>
  <c r="K134" i="39" s="1"/>
  <c r="J135" i="39"/>
  <c r="K135" i="39" s="1"/>
  <c r="J136" i="39"/>
  <c r="K136" i="39" s="1"/>
  <c r="J137" i="39"/>
  <c r="K137" i="39" s="1"/>
  <c r="J138" i="39"/>
  <c r="K138" i="39" s="1"/>
  <c r="J139" i="39"/>
  <c r="K139" i="39" s="1"/>
  <c r="J140" i="39"/>
  <c r="K140" i="39" s="1"/>
  <c r="J141" i="39"/>
  <c r="K141" i="39" s="1"/>
  <c r="J142" i="39"/>
  <c r="K142" i="39" s="1"/>
  <c r="J143" i="39"/>
  <c r="K143" i="39" s="1"/>
  <c r="J144" i="39"/>
  <c r="K144" i="39" s="1"/>
  <c r="J145" i="39"/>
  <c r="K145" i="39" s="1"/>
  <c r="J146" i="39"/>
  <c r="K146" i="39" s="1"/>
  <c r="J147" i="39"/>
  <c r="K147" i="39" s="1"/>
  <c r="J148" i="39"/>
  <c r="K148" i="39" s="1"/>
  <c r="J149" i="39"/>
  <c r="K149" i="39" s="1"/>
  <c r="J150" i="39"/>
  <c r="K150" i="39" s="1"/>
  <c r="J3" i="39"/>
  <c r="K3" i="39" s="1"/>
  <c r="J4" i="37"/>
  <c r="K4" i="37" s="1"/>
  <c r="J5" i="37"/>
  <c r="K5" i="37" s="1"/>
  <c r="J6" i="37"/>
  <c r="K6" i="37" s="1"/>
  <c r="J7" i="37"/>
  <c r="K7" i="37" s="1"/>
  <c r="J8" i="37"/>
  <c r="K8" i="37" s="1"/>
  <c r="J9" i="37"/>
  <c r="K9" i="37" s="1"/>
  <c r="J10" i="37"/>
  <c r="K10" i="37" s="1"/>
  <c r="J11" i="37"/>
  <c r="K11" i="37" s="1"/>
  <c r="J12" i="37"/>
  <c r="K12" i="37" s="1"/>
  <c r="J13" i="37"/>
  <c r="K13" i="37" s="1"/>
  <c r="J14" i="37"/>
  <c r="K14" i="37" s="1"/>
  <c r="J15" i="37"/>
  <c r="K15" i="37" s="1"/>
  <c r="J16" i="37"/>
  <c r="K16" i="37" s="1"/>
  <c r="J17" i="37"/>
  <c r="K17" i="37" s="1"/>
  <c r="J18" i="37"/>
  <c r="K18" i="37" s="1"/>
  <c r="J19" i="37"/>
  <c r="K19" i="37" s="1"/>
  <c r="J20" i="37"/>
  <c r="K20" i="37" s="1"/>
  <c r="J21" i="37"/>
  <c r="K21" i="37" s="1"/>
  <c r="J22" i="37"/>
  <c r="K22" i="37" s="1"/>
  <c r="J23" i="37"/>
  <c r="K23" i="37" s="1"/>
  <c r="J24" i="37"/>
  <c r="K24" i="37" s="1"/>
  <c r="J25" i="37"/>
  <c r="K25" i="37" s="1"/>
  <c r="J26" i="37"/>
  <c r="K26" i="37" s="1"/>
  <c r="J27" i="37"/>
  <c r="K27" i="37" s="1"/>
  <c r="J28" i="37"/>
  <c r="K28" i="37" s="1"/>
  <c r="J29" i="37"/>
  <c r="K29" i="37" s="1"/>
  <c r="J30" i="37"/>
  <c r="K30" i="37" s="1"/>
  <c r="J31" i="37"/>
  <c r="K31" i="37" s="1"/>
  <c r="J32" i="37"/>
  <c r="K32" i="37" s="1"/>
  <c r="J33" i="37"/>
  <c r="K33" i="37" s="1"/>
  <c r="J34" i="37"/>
  <c r="K34" i="37" s="1"/>
  <c r="J35" i="37"/>
  <c r="K35" i="37" s="1"/>
  <c r="J36" i="37"/>
  <c r="K36" i="37" s="1"/>
  <c r="J37" i="37"/>
  <c r="K37" i="37" s="1"/>
  <c r="J38" i="37"/>
  <c r="K38" i="37" s="1"/>
  <c r="J39" i="37"/>
  <c r="K39" i="37" s="1"/>
  <c r="J40" i="37"/>
  <c r="K40" i="37" s="1"/>
  <c r="J41" i="37"/>
  <c r="K41" i="37" s="1"/>
  <c r="J42" i="37"/>
  <c r="K42" i="37" s="1"/>
  <c r="J43" i="37"/>
  <c r="K43" i="37" s="1"/>
  <c r="J44" i="37"/>
  <c r="K44" i="37" s="1"/>
  <c r="J45" i="37"/>
  <c r="K45" i="37" s="1"/>
  <c r="J46" i="37"/>
  <c r="K46" i="37" s="1"/>
  <c r="J47" i="37"/>
  <c r="K47" i="37" s="1"/>
  <c r="J48" i="37"/>
  <c r="K48" i="37" s="1"/>
  <c r="J49" i="37"/>
  <c r="K49" i="37" s="1"/>
  <c r="J50" i="37"/>
  <c r="K50" i="37" s="1"/>
  <c r="J51" i="37"/>
  <c r="K51" i="37" s="1"/>
  <c r="J52" i="37"/>
  <c r="K52" i="37" s="1"/>
  <c r="J53" i="37"/>
  <c r="K53" i="37" s="1"/>
  <c r="J54" i="37"/>
  <c r="K54" i="37" s="1"/>
  <c r="J55" i="37"/>
  <c r="K55" i="37" s="1"/>
  <c r="J56" i="37"/>
  <c r="K56" i="37" s="1"/>
  <c r="J57" i="37"/>
  <c r="K57" i="37" s="1"/>
  <c r="J58" i="37"/>
  <c r="K58" i="37" s="1"/>
  <c r="J59" i="37"/>
  <c r="K59" i="37" s="1"/>
  <c r="J60" i="37"/>
  <c r="K60" i="37" s="1"/>
  <c r="J61" i="37"/>
  <c r="K61" i="37" s="1"/>
  <c r="J62" i="37"/>
  <c r="K62" i="37" s="1"/>
  <c r="J63" i="37"/>
  <c r="K63" i="37" s="1"/>
  <c r="J64" i="37"/>
  <c r="K64" i="37" s="1"/>
  <c r="J65" i="37"/>
  <c r="K65" i="37" s="1"/>
  <c r="J66" i="37"/>
  <c r="K66" i="37" s="1"/>
  <c r="J67" i="37"/>
  <c r="K67" i="37" s="1"/>
  <c r="J68" i="37"/>
  <c r="K68" i="37" s="1"/>
  <c r="J69" i="37"/>
  <c r="K69" i="37" s="1"/>
  <c r="J70" i="37"/>
  <c r="K70" i="37" s="1"/>
  <c r="J71" i="37"/>
  <c r="K71" i="37" s="1"/>
  <c r="J72" i="37"/>
  <c r="K72" i="37" s="1"/>
  <c r="J73" i="37"/>
  <c r="K73" i="37" s="1"/>
  <c r="J74" i="37"/>
  <c r="K74" i="37" s="1"/>
  <c r="J75" i="37"/>
  <c r="K75" i="37" s="1"/>
  <c r="J76" i="37"/>
  <c r="K76" i="37" s="1"/>
  <c r="J77" i="37"/>
  <c r="K77" i="37" s="1"/>
  <c r="J78" i="37"/>
  <c r="K78" i="37" s="1"/>
  <c r="J79" i="37"/>
  <c r="K79" i="37" s="1"/>
  <c r="J80" i="37"/>
  <c r="K80" i="37" s="1"/>
  <c r="J81" i="37"/>
  <c r="K81" i="37" s="1"/>
  <c r="J82" i="37"/>
  <c r="K82" i="37" s="1"/>
  <c r="J83" i="37"/>
  <c r="K83" i="37" s="1"/>
  <c r="J84" i="37"/>
  <c r="K84" i="37" s="1"/>
  <c r="J85" i="37"/>
  <c r="K85" i="37" s="1"/>
  <c r="J86" i="37"/>
  <c r="K86" i="37" s="1"/>
  <c r="J87" i="37"/>
  <c r="K87" i="37" s="1"/>
  <c r="J88" i="37"/>
  <c r="K88" i="37" s="1"/>
  <c r="J89" i="37"/>
  <c r="K89" i="37" s="1"/>
  <c r="J90" i="37"/>
  <c r="K90" i="37" s="1"/>
  <c r="J91" i="37"/>
  <c r="K91" i="37" s="1"/>
  <c r="J92" i="37"/>
  <c r="K92" i="37" s="1"/>
  <c r="J93" i="37"/>
  <c r="K93" i="37" s="1"/>
  <c r="J94" i="37"/>
  <c r="K94" i="37" s="1"/>
  <c r="J95" i="37"/>
  <c r="K95" i="37" s="1"/>
  <c r="J96" i="37"/>
  <c r="K96" i="37" s="1"/>
  <c r="J97" i="37"/>
  <c r="K97" i="37" s="1"/>
  <c r="J98" i="37"/>
  <c r="K98" i="37" s="1"/>
  <c r="J99" i="37"/>
  <c r="K99" i="37" s="1"/>
  <c r="J100" i="37"/>
  <c r="K100" i="37" s="1"/>
  <c r="J101" i="37"/>
  <c r="K101" i="37" s="1"/>
  <c r="J102" i="37"/>
  <c r="K102" i="37" s="1"/>
  <c r="J103" i="37"/>
  <c r="K103" i="37" s="1"/>
  <c r="J104" i="37"/>
  <c r="K104" i="37" s="1"/>
  <c r="J105" i="37"/>
  <c r="K105" i="37" s="1"/>
  <c r="J106" i="37"/>
  <c r="K106" i="37" s="1"/>
  <c r="J107" i="37"/>
  <c r="K107" i="37" s="1"/>
  <c r="J108" i="37"/>
  <c r="K108" i="37" s="1"/>
  <c r="J109" i="37"/>
  <c r="K109" i="37" s="1"/>
  <c r="J110" i="37"/>
  <c r="K110" i="37" s="1"/>
  <c r="J111" i="37"/>
  <c r="K111" i="37" s="1"/>
  <c r="J112" i="37"/>
  <c r="K112" i="37" s="1"/>
  <c r="J113" i="37"/>
  <c r="K113" i="37" s="1"/>
  <c r="J114" i="37"/>
  <c r="K114" i="37" s="1"/>
  <c r="J115" i="37"/>
  <c r="K115" i="37" s="1"/>
  <c r="J116" i="37"/>
  <c r="K116" i="37" s="1"/>
  <c r="J117" i="37"/>
  <c r="K117" i="37" s="1"/>
  <c r="J118" i="37"/>
  <c r="K118" i="37" s="1"/>
  <c r="J119" i="37"/>
  <c r="K119" i="37" s="1"/>
  <c r="J120" i="37"/>
  <c r="K120" i="37" s="1"/>
  <c r="J121" i="37"/>
  <c r="K121" i="37" s="1"/>
  <c r="J122" i="37"/>
  <c r="K122" i="37" s="1"/>
  <c r="J123" i="37"/>
  <c r="K123" i="37" s="1"/>
  <c r="J124" i="37"/>
  <c r="K124" i="37" s="1"/>
  <c r="J125" i="37"/>
  <c r="K125" i="37" s="1"/>
  <c r="J126" i="37"/>
  <c r="K126" i="37" s="1"/>
  <c r="J127" i="37"/>
  <c r="K127" i="37" s="1"/>
  <c r="J128" i="37"/>
  <c r="K128" i="37" s="1"/>
  <c r="J129" i="37"/>
  <c r="K129" i="37" s="1"/>
  <c r="J130" i="37"/>
  <c r="K130" i="37" s="1"/>
  <c r="J131" i="37"/>
  <c r="K131" i="37" s="1"/>
  <c r="J132" i="37"/>
  <c r="K132" i="37" s="1"/>
  <c r="J133" i="37"/>
  <c r="K133" i="37" s="1"/>
  <c r="J134" i="37"/>
  <c r="K134" i="37" s="1"/>
  <c r="J135" i="37"/>
  <c r="K135" i="37" s="1"/>
  <c r="J136" i="37"/>
  <c r="K136" i="37" s="1"/>
  <c r="J137" i="37"/>
  <c r="K137" i="37" s="1"/>
  <c r="J138" i="37"/>
  <c r="K138" i="37" s="1"/>
  <c r="J139" i="37"/>
  <c r="K139" i="37" s="1"/>
  <c r="J140" i="37"/>
  <c r="K140" i="37" s="1"/>
  <c r="J141" i="37"/>
  <c r="K141" i="37" s="1"/>
  <c r="J142" i="37"/>
  <c r="K142" i="37" s="1"/>
  <c r="J143" i="37"/>
  <c r="K143" i="37" s="1"/>
  <c r="J144" i="37"/>
  <c r="K144" i="37" s="1"/>
  <c r="J145" i="37"/>
  <c r="K145" i="37" s="1"/>
  <c r="J146" i="37"/>
  <c r="K146" i="37" s="1"/>
  <c r="J147" i="37"/>
  <c r="K147" i="37" s="1"/>
  <c r="J148" i="37"/>
  <c r="K148" i="37" s="1"/>
  <c r="J149" i="37"/>
  <c r="K149" i="37" s="1"/>
  <c r="J150" i="37"/>
  <c r="K150" i="37" s="1"/>
  <c r="J3" i="37"/>
  <c r="K3" i="37" s="1"/>
  <c r="J4" i="36"/>
  <c r="K4" i="36" s="1"/>
  <c r="J5" i="36"/>
  <c r="K5" i="36" s="1"/>
  <c r="J6" i="36"/>
  <c r="K6" i="36" s="1"/>
  <c r="J7" i="36"/>
  <c r="K7" i="36" s="1"/>
  <c r="J8" i="36"/>
  <c r="K8" i="36" s="1"/>
  <c r="J9" i="36"/>
  <c r="K9" i="36" s="1"/>
  <c r="J10" i="36"/>
  <c r="K10" i="36" s="1"/>
  <c r="J11" i="36"/>
  <c r="K11" i="36" s="1"/>
  <c r="J12" i="36"/>
  <c r="K12" i="36" s="1"/>
  <c r="J13" i="36"/>
  <c r="K13" i="36" s="1"/>
  <c r="J14" i="36"/>
  <c r="K14" i="36" s="1"/>
  <c r="J15" i="36"/>
  <c r="K15" i="36" s="1"/>
  <c r="J16" i="36"/>
  <c r="K16" i="36" s="1"/>
  <c r="J17" i="36"/>
  <c r="K17" i="36" s="1"/>
  <c r="J18" i="36"/>
  <c r="K18" i="36" s="1"/>
  <c r="J19" i="36"/>
  <c r="K19" i="36" s="1"/>
  <c r="J20" i="36"/>
  <c r="K20" i="36" s="1"/>
  <c r="J21" i="36"/>
  <c r="K21" i="36" s="1"/>
  <c r="J22" i="36"/>
  <c r="K22" i="36" s="1"/>
  <c r="J23" i="36"/>
  <c r="K23" i="36" s="1"/>
  <c r="J24" i="36"/>
  <c r="K24" i="36" s="1"/>
  <c r="J25" i="36"/>
  <c r="K25" i="36" s="1"/>
  <c r="J26" i="36"/>
  <c r="K26" i="36" s="1"/>
  <c r="J27" i="36"/>
  <c r="K27" i="36" s="1"/>
  <c r="J28" i="36"/>
  <c r="K28" i="36" s="1"/>
  <c r="J29" i="36"/>
  <c r="K29" i="36" s="1"/>
  <c r="J30" i="36"/>
  <c r="K30" i="36" s="1"/>
  <c r="J31" i="36"/>
  <c r="K31" i="36" s="1"/>
  <c r="J32" i="36"/>
  <c r="K32" i="36" s="1"/>
  <c r="J33" i="36"/>
  <c r="K33" i="36" s="1"/>
  <c r="J34" i="36"/>
  <c r="K34" i="36" s="1"/>
  <c r="J35" i="36"/>
  <c r="K35" i="36" s="1"/>
  <c r="J36" i="36"/>
  <c r="K36" i="36" s="1"/>
  <c r="J37" i="36"/>
  <c r="K37" i="36" s="1"/>
  <c r="J38" i="36"/>
  <c r="K38" i="36" s="1"/>
  <c r="J39" i="36"/>
  <c r="K39" i="36" s="1"/>
  <c r="J40" i="36"/>
  <c r="K40" i="36" s="1"/>
  <c r="J41" i="36"/>
  <c r="K41" i="36" s="1"/>
  <c r="J42" i="36"/>
  <c r="K42" i="36" s="1"/>
  <c r="J43" i="36"/>
  <c r="K43" i="36" s="1"/>
  <c r="J44" i="36"/>
  <c r="K44" i="36" s="1"/>
  <c r="J45" i="36"/>
  <c r="K45" i="36" s="1"/>
  <c r="J46" i="36"/>
  <c r="K46" i="36" s="1"/>
  <c r="J47" i="36"/>
  <c r="K47" i="36" s="1"/>
  <c r="J48" i="36"/>
  <c r="K48" i="36" s="1"/>
  <c r="J49" i="36"/>
  <c r="K49" i="36" s="1"/>
  <c r="J50" i="36"/>
  <c r="K50" i="36" s="1"/>
  <c r="J51" i="36"/>
  <c r="K51" i="36" s="1"/>
  <c r="J52" i="36"/>
  <c r="K52" i="36" s="1"/>
  <c r="J53" i="36"/>
  <c r="K53" i="36" s="1"/>
  <c r="J54" i="36"/>
  <c r="K54" i="36" s="1"/>
  <c r="J55" i="36"/>
  <c r="K55" i="36" s="1"/>
  <c r="J56" i="36"/>
  <c r="K56" i="36" s="1"/>
  <c r="J57" i="36"/>
  <c r="K57" i="36" s="1"/>
  <c r="J58" i="36"/>
  <c r="K58" i="36" s="1"/>
  <c r="J59" i="36"/>
  <c r="K59" i="36" s="1"/>
  <c r="J60" i="36"/>
  <c r="K60" i="36" s="1"/>
  <c r="J61" i="36"/>
  <c r="K61" i="36" s="1"/>
  <c r="J62" i="36"/>
  <c r="K62" i="36" s="1"/>
  <c r="J63" i="36"/>
  <c r="K63" i="36" s="1"/>
  <c r="J64" i="36"/>
  <c r="K64" i="36" s="1"/>
  <c r="J65" i="36"/>
  <c r="K65" i="36" s="1"/>
  <c r="J66" i="36"/>
  <c r="K66" i="36" s="1"/>
  <c r="J67" i="36"/>
  <c r="K67" i="36" s="1"/>
  <c r="J68" i="36"/>
  <c r="K68" i="36" s="1"/>
  <c r="J69" i="36"/>
  <c r="K69" i="36" s="1"/>
  <c r="J70" i="36"/>
  <c r="K70" i="36" s="1"/>
  <c r="J71" i="36"/>
  <c r="K71" i="36" s="1"/>
  <c r="J72" i="36"/>
  <c r="K72" i="36" s="1"/>
  <c r="J73" i="36"/>
  <c r="K73" i="36" s="1"/>
  <c r="J74" i="36"/>
  <c r="K74" i="36" s="1"/>
  <c r="J75" i="36"/>
  <c r="K75" i="36" s="1"/>
  <c r="J76" i="36"/>
  <c r="K76" i="36" s="1"/>
  <c r="J77" i="36"/>
  <c r="K77" i="36" s="1"/>
  <c r="J78" i="36"/>
  <c r="K78" i="36" s="1"/>
  <c r="J79" i="36"/>
  <c r="K79" i="36" s="1"/>
  <c r="J80" i="36"/>
  <c r="K80" i="36" s="1"/>
  <c r="J81" i="36"/>
  <c r="K81" i="36" s="1"/>
  <c r="J82" i="36"/>
  <c r="K82" i="36" s="1"/>
  <c r="J83" i="36"/>
  <c r="K83" i="36" s="1"/>
  <c r="J84" i="36"/>
  <c r="K84" i="36" s="1"/>
  <c r="J85" i="36"/>
  <c r="K85" i="36" s="1"/>
  <c r="J86" i="36"/>
  <c r="K86" i="36" s="1"/>
  <c r="J87" i="36"/>
  <c r="K87" i="36" s="1"/>
  <c r="J88" i="36"/>
  <c r="K88" i="36" s="1"/>
  <c r="J89" i="36"/>
  <c r="K89" i="36" s="1"/>
  <c r="J90" i="36"/>
  <c r="K90" i="36" s="1"/>
  <c r="J91" i="36"/>
  <c r="K91" i="36" s="1"/>
  <c r="J92" i="36"/>
  <c r="K92" i="36" s="1"/>
  <c r="J93" i="36"/>
  <c r="K93" i="36" s="1"/>
  <c r="J94" i="36"/>
  <c r="K94" i="36" s="1"/>
  <c r="J95" i="36"/>
  <c r="K95" i="36" s="1"/>
  <c r="J96" i="36"/>
  <c r="K96" i="36" s="1"/>
  <c r="J97" i="36"/>
  <c r="K97" i="36" s="1"/>
  <c r="J98" i="36"/>
  <c r="K98" i="36" s="1"/>
  <c r="J99" i="36"/>
  <c r="K99" i="36" s="1"/>
  <c r="J100" i="36"/>
  <c r="K100" i="36" s="1"/>
  <c r="J101" i="36"/>
  <c r="K101" i="36" s="1"/>
  <c r="J102" i="36"/>
  <c r="K102" i="36" s="1"/>
  <c r="J103" i="36"/>
  <c r="K103" i="36" s="1"/>
  <c r="J104" i="36"/>
  <c r="K104" i="36" s="1"/>
  <c r="J105" i="36"/>
  <c r="K105" i="36" s="1"/>
  <c r="J106" i="36"/>
  <c r="K106" i="36" s="1"/>
  <c r="J107" i="36"/>
  <c r="K107" i="36" s="1"/>
  <c r="J108" i="36"/>
  <c r="K108" i="36" s="1"/>
  <c r="J109" i="36"/>
  <c r="K109" i="36" s="1"/>
  <c r="J110" i="36"/>
  <c r="K110" i="36" s="1"/>
  <c r="J111" i="36"/>
  <c r="K111" i="36" s="1"/>
  <c r="J112" i="36"/>
  <c r="K112" i="36" s="1"/>
  <c r="J113" i="36"/>
  <c r="K113" i="36" s="1"/>
  <c r="J114" i="36"/>
  <c r="K114" i="36" s="1"/>
  <c r="J115" i="36"/>
  <c r="K115" i="36" s="1"/>
  <c r="J116" i="36"/>
  <c r="K116" i="36" s="1"/>
  <c r="J117" i="36"/>
  <c r="K117" i="36" s="1"/>
  <c r="J118" i="36"/>
  <c r="K118" i="36" s="1"/>
  <c r="J119" i="36"/>
  <c r="K119" i="36" s="1"/>
  <c r="J120" i="36"/>
  <c r="K120" i="36" s="1"/>
  <c r="J121" i="36"/>
  <c r="K121" i="36" s="1"/>
  <c r="J122" i="36"/>
  <c r="K122" i="36" s="1"/>
  <c r="J123" i="36"/>
  <c r="K123" i="36" s="1"/>
  <c r="J124" i="36"/>
  <c r="K124" i="36" s="1"/>
  <c r="J125" i="36"/>
  <c r="K125" i="36" s="1"/>
  <c r="J126" i="36"/>
  <c r="K126" i="36" s="1"/>
  <c r="J127" i="36"/>
  <c r="K127" i="36" s="1"/>
  <c r="J128" i="36"/>
  <c r="K128" i="36" s="1"/>
  <c r="J129" i="36"/>
  <c r="K129" i="36" s="1"/>
  <c r="J130" i="36"/>
  <c r="K130" i="36" s="1"/>
  <c r="J131" i="36"/>
  <c r="K131" i="36" s="1"/>
  <c r="J132" i="36"/>
  <c r="K132" i="36" s="1"/>
  <c r="J133" i="36"/>
  <c r="K133" i="36" s="1"/>
  <c r="J134" i="36"/>
  <c r="K134" i="36" s="1"/>
  <c r="J135" i="36"/>
  <c r="K135" i="36" s="1"/>
  <c r="J136" i="36"/>
  <c r="K136" i="36" s="1"/>
  <c r="J137" i="36"/>
  <c r="K137" i="36" s="1"/>
  <c r="J138" i="36"/>
  <c r="K138" i="36" s="1"/>
  <c r="J139" i="36"/>
  <c r="K139" i="36" s="1"/>
  <c r="J140" i="36"/>
  <c r="K140" i="36" s="1"/>
  <c r="J141" i="36"/>
  <c r="K141" i="36" s="1"/>
  <c r="J142" i="36"/>
  <c r="K142" i="36" s="1"/>
  <c r="J143" i="36"/>
  <c r="K143" i="36" s="1"/>
  <c r="J144" i="36"/>
  <c r="K144" i="36" s="1"/>
  <c r="J145" i="36"/>
  <c r="K145" i="36" s="1"/>
  <c r="J146" i="36"/>
  <c r="K146" i="36" s="1"/>
  <c r="J147" i="36"/>
  <c r="K147" i="36" s="1"/>
  <c r="J148" i="36"/>
  <c r="K148" i="36" s="1"/>
  <c r="J149" i="36"/>
  <c r="K149" i="36" s="1"/>
  <c r="J150" i="36"/>
  <c r="K150" i="36" s="1"/>
  <c r="J3" i="36"/>
  <c r="K3" i="36" s="1"/>
  <c r="J4" i="35"/>
  <c r="K4" i="35" s="1"/>
  <c r="J5" i="35"/>
  <c r="K5" i="35" s="1"/>
  <c r="J6" i="35"/>
  <c r="K6" i="35" s="1"/>
  <c r="J7" i="35"/>
  <c r="K7" i="35" s="1"/>
  <c r="J8" i="35"/>
  <c r="K8" i="35" s="1"/>
  <c r="J9" i="35"/>
  <c r="K9" i="35" s="1"/>
  <c r="J10" i="35"/>
  <c r="K10" i="35" s="1"/>
  <c r="J11" i="35"/>
  <c r="K11" i="35" s="1"/>
  <c r="J12" i="35"/>
  <c r="K12" i="35" s="1"/>
  <c r="J13" i="35"/>
  <c r="K13" i="35" s="1"/>
  <c r="J14" i="35"/>
  <c r="K14" i="35" s="1"/>
  <c r="J15" i="35"/>
  <c r="K15" i="35" s="1"/>
  <c r="J16" i="35"/>
  <c r="K16" i="35" s="1"/>
  <c r="J17" i="35"/>
  <c r="K17" i="35" s="1"/>
  <c r="J18" i="35"/>
  <c r="K18" i="35" s="1"/>
  <c r="J19" i="35"/>
  <c r="K19" i="35" s="1"/>
  <c r="J20" i="35"/>
  <c r="K20" i="35" s="1"/>
  <c r="J21" i="35"/>
  <c r="K21" i="35" s="1"/>
  <c r="J22" i="35"/>
  <c r="K22" i="35" s="1"/>
  <c r="J23" i="35"/>
  <c r="K23" i="35" s="1"/>
  <c r="J24" i="35"/>
  <c r="K24" i="35" s="1"/>
  <c r="J25" i="35"/>
  <c r="K25" i="35" s="1"/>
  <c r="J26" i="35"/>
  <c r="K26" i="35" s="1"/>
  <c r="J27" i="35"/>
  <c r="K27" i="35" s="1"/>
  <c r="J28" i="35"/>
  <c r="K28" i="35" s="1"/>
  <c r="J29" i="35"/>
  <c r="K29" i="35" s="1"/>
  <c r="J30" i="35"/>
  <c r="K30" i="35" s="1"/>
  <c r="J31" i="35"/>
  <c r="K31" i="35" s="1"/>
  <c r="J32" i="35"/>
  <c r="K32" i="35" s="1"/>
  <c r="J33" i="35"/>
  <c r="K33" i="35" s="1"/>
  <c r="J34" i="35"/>
  <c r="K34" i="35" s="1"/>
  <c r="J35" i="35"/>
  <c r="K35" i="35" s="1"/>
  <c r="J36" i="35"/>
  <c r="K36" i="35" s="1"/>
  <c r="J37" i="35"/>
  <c r="K37" i="35" s="1"/>
  <c r="J38" i="35"/>
  <c r="K38" i="35" s="1"/>
  <c r="J39" i="35"/>
  <c r="K39" i="35" s="1"/>
  <c r="J40" i="35"/>
  <c r="K40" i="35" s="1"/>
  <c r="J41" i="35"/>
  <c r="K41" i="35" s="1"/>
  <c r="J42" i="35"/>
  <c r="K42" i="35" s="1"/>
  <c r="J43" i="35"/>
  <c r="K43" i="35" s="1"/>
  <c r="J44" i="35"/>
  <c r="K44" i="35" s="1"/>
  <c r="J45" i="35"/>
  <c r="K45" i="35" s="1"/>
  <c r="J46" i="35"/>
  <c r="K46" i="35" s="1"/>
  <c r="J47" i="35"/>
  <c r="K47" i="35" s="1"/>
  <c r="J48" i="35"/>
  <c r="K48" i="35" s="1"/>
  <c r="J49" i="35"/>
  <c r="K49" i="35" s="1"/>
  <c r="J50" i="35"/>
  <c r="K50" i="35" s="1"/>
  <c r="J51" i="35"/>
  <c r="K51" i="35" s="1"/>
  <c r="J52" i="35"/>
  <c r="K52" i="35" s="1"/>
  <c r="J53" i="35"/>
  <c r="K53" i="35" s="1"/>
  <c r="J54" i="35"/>
  <c r="K54" i="35" s="1"/>
  <c r="J55" i="35"/>
  <c r="K55" i="35" s="1"/>
  <c r="J56" i="35"/>
  <c r="K56" i="35" s="1"/>
  <c r="J57" i="35"/>
  <c r="K57" i="35" s="1"/>
  <c r="J58" i="35"/>
  <c r="K58" i="35" s="1"/>
  <c r="J59" i="35"/>
  <c r="K59" i="35" s="1"/>
  <c r="J60" i="35"/>
  <c r="K60" i="35" s="1"/>
  <c r="J61" i="35"/>
  <c r="K61" i="35" s="1"/>
  <c r="J62" i="35"/>
  <c r="K62" i="35" s="1"/>
  <c r="J63" i="35"/>
  <c r="K63" i="35" s="1"/>
  <c r="J64" i="35"/>
  <c r="K64" i="35" s="1"/>
  <c r="J65" i="35"/>
  <c r="K65" i="35" s="1"/>
  <c r="J66" i="35"/>
  <c r="K66" i="35" s="1"/>
  <c r="J67" i="35"/>
  <c r="K67" i="35" s="1"/>
  <c r="J68" i="35"/>
  <c r="K68" i="35" s="1"/>
  <c r="J69" i="35"/>
  <c r="K69" i="35" s="1"/>
  <c r="J70" i="35"/>
  <c r="K70" i="35" s="1"/>
  <c r="J71" i="35"/>
  <c r="K71" i="35" s="1"/>
  <c r="J72" i="35"/>
  <c r="K72" i="35" s="1"/>
  <c r="J73" i="35"/>
  <c r="K73" i="35" s="1"/>
  <c r="J74" i="35"/>
  <c r="K74" i="35" s="1"/>
  <c r="J75" i="35"/>
  <c r="K75" i="35" s="1"/>
  <c r="J76" i="35"/>
  <c r="K76" i="35" s="1"/>
  <c r="J77" i="35"/>
  <c r="K77" i="35" s="1"/>
  <c r="J78" i="35"/>
  <c r="K78" i="35" s="1"/>
  <c r="J79" i="35"/>
  <c r="K79" i="35" s="1"/>
  <c r="J80" i="35"/>
  <c r="K80" i="35" s="1"/>
  <c r="J81" i="35"/>
  <c r="K81" i="35" s="1"/>
  <c r="J82" i="35"/>
  <c r="K82" i="35" s="1"/>
  <c r="J83" i="35"/>
  <c r="K83" i="35" s="1"/>
  <c r="J84" i="35"/>
  <c r="K84" i="35" s="1"/>
  <c r="J85" i="35"/>
  <c r="K85" i="35" s="1"/>
  <c r="J86" i="35"/>
  <c r="K86" i="35" s="1"/>
  <c r="J87" i="35"/>
  <c r="K87" i="35" s="1"/>
  <c r="J88" i="35"/>
  <c r="K88" i="35" s="1"/>
  <c r="J89" i="35"/>
  <c r="K89" i="35" s="1"/>
  <c r="J90" i="35"/>
  <c r="K90" i="35" s="1"/>
  <c r="J91" i="35"/>
  <c r="K91" i="35" s="1"/>
  <c r="J92" i="35"/>
  <c r="K92" i="35" s="1"/>
  <c r="J93" i="35"/>
  <c r="K93" i="35" s="1"/>
  <c r="J94" i="35"/>
  <c r="K94" i="35" s="1"/>
  <c r="J95" i="35"/>
  <c r="K95" i="35" s="1"/>
  <c r="J96" i="35"/>
  <c r="K96" i="35" s="1"/>
  <c r="J97" i="35"/>
  <c r="K97" i="35" s="1"/>
  <c r="J98" i="35"/>
  <c r="K98" i="35" s="1"/>
  <c r="J99" i="35"/>
  <c r="K99" i="35" s="1"/>
  <c r="J100" i="35"/>
  <c r="K100" i="35" s="1"/>
  <c r="J101" i="35"/>
  <c r="K101" i="35" s="1"/>
  <c r="J102" i="35"/>
  <c r="K102" i="35" s="1"/>
  <c r="J103" i="35"/>
  <c r="K103" i="35" s="1"/>
  <c r="J104" i="35"/>
  <c r="K104" i="35" s="1"/>
  <c r="J105" i="35"/>
  <c r="K105" i="35" s="1"/>
  <c r="J106" i="35"/>
  <c r="K106" i="35" s="1"/>
  <c r="J107" i="35"/>
  <c r="K107" i="35" s="1"/>
  <c r="J108" i="35"/>
  <c r="K108" i="35" s="1"/>
  <c r="J109" i="35"/>
  <c r="K109" i="35" s="1"/>
  <c r="J110" i="35"/>
  <c r="K110" i="35" s="1"/>
  <c r="J111" i="35"/>
  <c r="K111" i="35" s="1"/>
  <c r="J112" i="35"/>
  <c r="K112" i="35" s="1"/>
  <c r="J113" i="35"/>
  <c r="K113" i="35" s="1"/>
  <c r="J114" i="35"/>
  <c r="K114" i="35" s="1"/>
  <c r="J115" i="35"/>
  <c r="K115" i="35" s="1"/>
  <c r="J116" i="35"/>
  <c r="K116" i="35" s="1"/>
  <c r="J117" i="35"/>
  <c r="K117" i="35" s="1"/>
  <c r="J118" i="35"/>
  <c r="K118" i="35" s="1"/>
  <c r="J119" i="35"/>
  <c r="K119" i="35" s="1"/>
  <c r="J120" i="35"/>
  <c r="K120" i="35" s="1"/>
  <c r="J121" i="35"/>
  <c r="K121" i="35" s="1"/>
  <c r="J122" i="35"/>
  <c r="K122" i="35" s="1"/>
  <c r="J123" i="35"/>
  <c r="K123" i="35" s="1"/>
  <c r="J124" i="35"/>
  <c r="K124" i="35" s="1"/>
  <c r="J125" i="35"/>
  <c r="K125" i="35" s="1"/>
  <c r="J126" i="35"/>
  <c r="K126" i="35" s="1"/>
  <c r="J127" i="35"/>
  <c r="K127" i="35" s="1"/>
  <c r="J128" i="35"/>
  <c r="K128" i="35" s="1"/>
  <c r="J129" i="35"/>
  <c r="K129" i="35" s="1"/>
  <c r="J130" i="35"/>
  <c r="K130" i="35" s="1"/>
  <c r="J131" i="35"/>
  <c r="K131" i="35" s="1"/>
  <c r="J132" i="35"/>
  <c r="K132" i="35" s="1"/>
  <c r="J133" i="35"/>
  <c r="K133" i="35" s="1"/>
  <c r="J134" i="35"/>
  <c r="K134" i="35" s="1"/>
  <c r="J135" i="35"/>
  <c r="K135" i="35" s="1"/>
  <c r="J136" i="35"/>
  <c r="K136" i="35" s="1"/>
  <c r="J137" i="35"/>
  <c r="K137" i="35" s="1"/>
  <c r="J138" i="35"/>
  <c r="K138" i="35" s="1"/>
  <c r="J139" i="35"/>
  <c r="K139" i="35" s="1"/>
  <c r="J140" i="35"/>
  <c r="K140" i="35" s="1"/>
  <c r="J141" i="35"/>
  <c r="K141" i="35" s="1"/>
  <c r="J142" i="35"/>
  <c r="K142" i="35" s="1"/>
  <c r="J143" i="35"/>
  <c r="K143" i="35" s="1"/>
  <c r="J144" i="35"/>
  <c r="K144" i="35" s="1"/>
  <c r="J145" i="35"/>
  <c r="K145" i="35" s="1"/>
  <c r="J146" i="35"/>
  <c r="K146" i="35" s="1"/>
  <c r="J147" i="35"/>
  <c r="K147" i="35" s="1"/>
  <c r="J148" i="35"/>
  <c r="K148" i="35" s="1"/>
  <c r="J149" i="35"/>
  <c r="K149" i="35" s="1"/>
  <c r="J150" i="35"/>
  <c r="K150" i="35" s="1"/>
  <c r="J3" i="35"/>
  <c r="K3" i="35" s="1"/>
  <c r="J4" i="34"/>
  <c r="K4" i="34" s="1"/>
  <c r="J5" i="34"/>
  <c r="K5" i="34" s="1"/>
  <c r="J6" i="34"/>
  <c r="K6" i="34" s="1"/>
  <c r="J7" i="34"/>
  <c r="K7" i="34" s="1"/>
  <c r="J8" i="34"/>
  <c r="K8" i="34" s="1"/>
  <c r="J9" i="34"/>
  <c r="K9" i="34" s="1"/>
  <c r="J10" i="34"/>
  <c r="K10" i="34" s="1"/>
  <c r="J11" i="34"/>
  <c r="K11" i="34" s="1"/>
  <c r="J12" i="34"/>
  <c r="K12" i="34" s="1"/>
  <c r="J13" i="34"/>
  <c r="K13" i="34" s="1"/>
  <c r="J14" i="34"/>
  <c r="K14" i="34" s="1"/>
  <c r="J15" i="34"/>
  <c r="K15" i="34" s="1"/>
  <c r="J16" i="34"/>
  <c r="K16" i="34" s="1"/>
  <c r="J17" i="34"/>
  <c r="K17" i="34" s="1"/>
  <c r="J18" i="34"/>
  <c r="K18" i="34" s="1"/>
  <c r="J19" i="34"/>
  <c r="K19" i="34" s="1"/>
  <c r="J20" i="34"/>
  <c r="K20" i="34" s="1"/>
  <c r="J21" i="34"/>
  <c r="K21" i="34" s="1"/>
  <c r="J22" i="34"/>
  <c r="K22" i="34" s="1"/>
  <c r="J23" i="34"/>
  <c r="K23" i="34" s="1"/>
  <c r="J24" i="34"/>
  <c r="K24" i="34" s="1"/>
  <c r="J25" i="34"/>
  <c r="K25" i="34" s="1"/>
  <c r="J26" i="34"/>
  <c r="K26" i="34" s="1"/>
  <c r="J27" i="34"/>
  <c r="K27" i="34" s="1"/>
  <c r="J28" i="34"/>
  <c r="K28" i="34" s="1"/>
  <c r="J29" i="34"/>
  <c r="K29" i="34" s="1"/>
  <c r="J30" i="34"/>
  <c r="K30" i="34" s="1"/>
  <c r="J31" i="34"/>
  <c r="K31" i="34" s="1"/>
  <c r="J32" i="34"/>
  <c r="K32" i="34" s="1"/>
  <c r="J33" i="34"/>
  <c r="K33" i="34" s="1"/>
  <c r="J34" i="34"/>
  <c r="K34" i="34" s="1"/>
  <c r="J35" i="34"/>
  <c r="K35" i="34" s="1"/>
  <c r="J36" i="34"/>
  <c r="K36" i="34" s="1"/>
  <c r="J37" i="34"/>
  <c r="K37" i="34" s="1"/>
  <c r="J38" i="34"/>
  <c r="K38" i="34" s="1"/>
  <c r="J39" i="34"/>
  <c r="K39" i="34" s="1"/>
  <c r="J40" i="34"/>
  <c r="K40" i="34" s="1"/>
  <c r="J41" i="34"/>
  <c r="K41" i="34" s="1"/>
  <c r="J42" i="34"/>
  <c r="K42" i="34" s="1"/>
  <c r="J43" i="34"/>
  <c r="K43" i="34" s="1"/>
  <c r="J44" i="34"/>
  <c r="K44" i="34" s="1"/>
  <c r="J45" i="34"/>
  <c r="K45" i="34" s="1"/>
  <c r="J46" i="34"/>
  <c r="K46" i="34" s="1"/>
  <c r="J47" i="34"/>
  <c r="K47" i="34" s="1"/>
  <c r="J48" i="34"/>
  <c r="K48" i="34" s="1"/>
  <c r="J49" i="34"/>
  <c r="K49" i="34" s="1"/>
  <c r="J50" i="34"/>
  <c r="K50" i="34" s="1"/>
  <c r="J51" i="34"/>
  <c r="K51" i="34" s="1"/>
  <c r="J52" i="34"/>
  <c r="K52" i="34" s="1"/>
  <c r="J53" i="34"/>
  <c r="K53" i="34" s="1"/>
  <c r="J54" i="34"/>
  <c r="K54" i="34" s="1"/>
  <c r="J55" i="34"/>
  <c r="K55" i="34" s="1"/>
  <c r="J56" i="34"/>
  <c r="K56" i="34" s="1"/>
  <c r="J57" i="34"/>
  <c r="K57" i="34" s="1"/>
  <c r="J58" i="34"/>
  <c r="K58" i="34" s="1"/>
  <c r="J59" i="34"/>
  <c r="K59" i="34" s="1"/>
  <c r="J60" i="34"/>
  <c r="K60" i="34" s="1"/>
  <c r="J61" i="34"/>
  <c r="K61" i="34" s="1"/>
  <c r="J62" i="34"/>
  <c r="K62" i="34" s="1"/>
  <c r="J63" i="34"/>
  <c r="K63" i="34" s="1"/>
  <c r="J64" i="34"/>
  <c r="K64" i="34" s="1"/>
  <c r="J65" i="34"/>
  <c r="K65" i="34" s="1"/>
  <c r="J66" i="34"/>
  <c r="K66" i="34" s="1"/>
  <c r="J67" i="34"/>
  <c r="K67" i="34" s="1"/>
  <c r="J68" i="34"/>
  <c r="K68" i="34" s="1"/>
  <c r="J69" i="34"/>
  <c r="K69" i="34" s="1"/>
  <c r="J70" i="34"/>
  <c r="K70" i="34" s="1"/>
  <c r="J71" i="34"/>
  <c r="K71" i="34" s="1"/>
  <c r="J72" i="34"/>
  <c r="K72" i="34" s="1"/>
  <c r="J73" i="34"/>
  <c r="K73" i="34" s="1"/>
  <c r="J74" i="34"/>
  <c r="K74" i="34" s="1"/>
  <c r="J75" i="34"/>
  <c r="K75" i="34" s="1"/>
  <c r="J76" i="34"/>
  <c r="K76" i="34" s="1"/>
  <c r="J77" i="34"/>
  <c r="K77" i="34" s="1"/>
  <c r="J78" i="34"/>
  <c r="K78" i="34" s="1"/>
  <c r="J79" i="34"/>
  <c r="K79" i="34" s="1"/>
  <c r="J80" i="34"/>
  <c r="K80" i="34" s="1"/>
  <c r="J81" i="34"/>
  <c r="K81" i="34" s="1"/>
  <c r="J82" i="34"/>
  <c r="K82" i="34" s="1"/>
  <c r="J83" i="34"/>
  <c r="K83" i="34" s="1"/>
  <c r="J84" i="34"/>
  <c r="K84" i="34" s="1"/>
  <c r="J85" i="34"/>
  <c r="K85" i="34" s="1"/>
  <c r="J86" i="34"/>
  <c r="K86" i="34" s="1"/>
  <c r="J87" i="34"/>
  <c r="K87" i="34" s="1"/>
  <c r="J88" i="34"/>
  <c r="K88" i="34" s="1"/>
  <c r="J89" i="34"/>
  <c r="K89" i="34" s="1"/>
  <c r="J90" i="34"/>
  <c r="K90" i="34" s="1"/>
  <c r="J91" i="34"/>
  <c r="K91" i="34" s="1"/>
  <c r="J92" i="34"/>
  <c r="K92" i="34" s="1"/>
  <c r="J93" i="34"/>
  <c r="K93" i="34" s="1"/>
  <c r="J94" i="34"/>
  <c r="K94" i="34" s="1"/>
  <c r="J95" i="34"/>
  <c r="K95" i="34" s="1"/>
  <c r="J96" i="34"/>
  <c r="K96" i="34" s="1"/>
  <c r="J97" i="34"/>
  <c r="K97" i="34" s="1"/>
  <c r="J98" i="34"/>
  <c r="K98" i="34" s="1"/>
  <c r="J99" i="34"/>
  <c r="K99" i="34" s="1"/>
  <c r="J100" i="34"/>
  <c r="K100" i="34" s="1"/>
  <c r="J101" i="34"/>
  <c r="K101" i="34" s="1"/>
  <c r="J102" i="34"/>
  <c r="K102" i="34" s="1"/>
  <c r="J103" i="34"/>
  <c r="K103" i="34" s="1"/>
  <c r="J104" i="34"/>
  <c r="K104" i="34" s="1"/>
  <c r="J105" i="34"/>
  <c r="K105" i="34" s="1"/>
  <c r="J106" i="34"/>
  <c r="K106" i="34" s="1"/>
  <c r="J107" i="34"/>
  <c r="K107" i="34" s="1"/>
  <c r="J108" i="34"/>
  <c r="K108" i="34" s="1"/>
  <c r="J109" i="34"/>
  <c r="K109" i="34" s="1"/>
  <c r="J110" i="34"/>
  <c r="K110" i="34" s="1"/>
  <c r="J111" i="34"/>
  <c r="K111" i="34" s="1"/>
  <c r="J112" i="34"/>
  <c r="K112" i="34" s="1"/>
  <c r="J113" i="34"/>
  <c r="K113" i="34" s="1"/>
  <c r="J114" i="34"/>
  <c r="K114" i="34" s="1"/>
  <c r="J115" i="34"/>
  <c r="K115" i="34" s="1"/>
  <c r="J116" i="34"/>
  <c r="K116" i="34" s="1"/>
  <c r="J117" i="34"/>
  <c r="K117" i="34" s="1"/>
  <c r="J118" i="34"/>
  <c r="K118" i="34" s="1"/>
  <c r="J119" i="34"/>
  <c r="K119" i="34" s="1"/>
  <c r="J120" i="34"/>
  <c r="K120" i="34" s="1"/>
  <c r="J121" i="34"/>
  <c r="K121" i="34" s="1"/>
  <c r="J122" i="34"/>
  <c r="K122" i="34" s="1"/>
  <c r="J123" i="34"/>
  <c r="K123" i="34" s="1"/>
  <c r="J124" i="34"/>
  <c r="K124" i="34" s="1"/>
  <c r="J125" i="34"/>
  <c r="K125" i="34" s="1"/>
  <c r="J126" i="34"/>
  <c r="K126" i="34" s="1"/>
  <c r="J127" i="34"/>
  <c r="K127" i="34" s="1"/>
  <c r="J128" i="34"/>
  <c r="K128" i="34" s="1"/>
  <c r="J129" i="34"/>
  <c r="K129" i="34" s="1"/>
  <c r="J130" i="34"/>
  <c r="K130" i="34" s="1"/>
  <c r="J131" i="34"/>
  <c r="K131" i="34" s="1"/>
  <c r="J132" i="34"/>
  <c r="K132" i="34" s="1"/>
  <c r="J133" i="34"/>
  <c r="K133" i="34" s="1"/>
  <c r="J134" i="34"/>
  <c r="K134" i="34" s="1"/>
  <c r="J135" i="34"/>
  <c r="K135" i="34" s="1"/>
  <c r="J136" i="34"/>
  <c r="K136" i="34" s="1"/>
  <c r="J137" i="34"/>
  <c r="K137" i="34" s="1"/>
  <c r="J138" i="34"/>
  <c r="K138" i="34" s="1"/>
  <c r="J139" i="34"/>
  <c r="K139" i="34" s="1"/>
  <c r="J140" i="34"/>
  <c r="K140" i="34" s="1"/>
  <c r="J141" i="34"/>
  <c r="K141" i="34" s="1"/>
  <c r="J142" i="34"/>
  <c r="K142" i="34" s="1"/>
  <c r="J143" i="34"/>
  <c r="K143" i="34" s="1"/>
  <c r="J144" i="34"/>
  <c r="K144" i="34" s="1"/>
  <c r="J145" i="34"/>
  <c r="K145" i="34" s="1"/>
  <c r="J146" i="34"/>
  <c r="K146" i="34" s="1"/>
  <c r="J147" i="34"/>
  <c r="K147" i="34" s="1"/>
  <c r="J148" i="34"/>
  <c r="K148" i="34" s="1"/>
  <c r="J149" i="34"/>
  <c r="K149" i="34" s="1"/>
  <c r="J150" i="34"/>
  <c r="K150" i="34" s="1"/>
  <c r="J3" i="34"/>
  <c r="K3" i="34" s="1"/>
  <c r="J5" i="19"/>
  <c r="K5" i="19" s="1"/>
  <c r="J6" i="19"/>
  <c r="K6" i="19" s="1"/>
  <c r="J7" i="19"/>
  <c r="K7" i="19" s="1"/>
  <c r="J8" i="19"/>
  <c r="K8" i="19" s="1"/>
  <c r="J9" i="19"/>
  <c r="K9" i="19" s="1"/>
  <c r="J10" i="19"/>
  <c r="K10" i="19" s="1"/>
  <c r="J11" i="19"/>
  <c r="K11" i="19" s="1"/>
  <c r="J12" i="19"/>
  <c r="K12" i="19" s="1"/>
  <c r="J13" i="19"/>
  <c r="K13" i="19" s="1"/>
  <c r="J14" i="19"/>
  <c r="K14" i="19" s="1"/>
  <c r="J15" i="19"/>
  <c r="K15" i="19" s="1"/>
  <c r="J16" i="19"/>
  <c r="K16" i="19" s="1"/>
  <c r="J17" i="19"/>
  <c r="K17" i="19" s="1"/>
  <c r="J18" i="19"/>
  <c r="K18" i="19" s="1"/>
  <c r="J19" i="19"/>
  <c r="K19" i="19" s="1"/>
  <c r="J20" i="19"/>
  <c r="K20" i="19" s="1"/>
  <c r="J21" i="19"/>
  <c r="K21" i="19" s="1"/>
  <c r="J22" i="19"/>
  <c r="K22" i="19" s="1"/>
  <c r="J23" i="19"/>
  <c r="K23" i="19" s="1"/>
  <c r="J24" i="19"/>
  <c r="K24" i="19" s="1"/>
  <c r="J25" i="19"/>
  <c r="K25" i="19" s="1"/>
  <c r="J26" i="19"/>
  <c r="K26" i="19" s="1"/>
  <c r="J27" i="19"/>
  <c r="K27" i="19" s="1"/>
  <c r="J28" i="19"/>
  <c r="K28" i="19" s="1"/>
  <c r="J29" i="19"/>
  <c r="K29" i="19" s="1"/>
  <c r="J30" i="19"/>
  <c r="K30" i="19" s="1"/>
  <c r="J31" i="19"/>
  <c r="K31" i="19" s="1"/>
  <c r="J32" i="19"/>
  <c r="K32" i="19" s="1"/>
  <c r="J33" i="19"/>
  <c r="K33" i="19" s="1"/>
  <c r="J34" i="19"/>
  <c r="K34" i="19" s="1"/>
  <c r="J35" i="19"/>
  <c r="K35" i="19" s="1"/>
  <c r="J36" i="19"/>
  <c r="K36" i="19" s="1"/>
  <c r="J37" i="19"/>
  <c r="K37" i="19" s="1"/>
  <c r="J38" i="19"/>
  <c r="K38" i="19" s="1"/>
  <c r="J39" i="19"/>
  <c r="K39" i="19" s="1"/>
  <c r="J40" i="19"/>
  <c r="K40" i="19" s="1"/>
  <c r="J41" i="19"/>
  <c r="K41" i="19" s="1"/>
  <c r="J42" i="19"/>
  <c r="K42" i="19" s="1"/>
  <c r="J43" i="19"/>
  <c r="K43" i="19" s="1"/>
  <c r="J44" i="19"/>
  <c r="K44" i="19" s="1"/>
  <c r="J45" i="19"/>
  <c r="K45" i="19" s="1"/>
  <c r="J46" i="19"/>
  <c r="K46" i="19" s="1"/>
  <c r="J47" i="19"/>
  <c r="K47" i="19" s="1"/>
  <c r="J48" i="19"/>
  <c r="K48" i="19" s="1"/>
  <c r="J49" i="19"/>
  <c r="K49" i="19" s="1"/>
  <c r="J50" i="19"/>
  <c r="K50" i="19" s="1"/>
  <c r="J51" i="19"/>
  <c r="K51" i="19" s="1"/>
  <c r="J52" i="19"/>
  <c r="K52" i="19" s="1"/>
  <c r="J53" i="19"/>
  <c r="K53" i="19" s="1"/>
  <c r="J54" i="19"/>
  <c r="K54" i="19" s="1"/>
  <c r="J55" i="19"/>
  <c r="K55" i="19" s="1"/>
  <c r="J56" i="19"/>
  <c r="K56" i="19" s="1"/>
  <c r="J57" i="19"/>
  <c r="K57" i="19" s="1"/>
  <c r="J58" i="19"/>
  <c r="K58" i="19" s="1"/>
  <c r="J59" i="19"/>
  <c r="K59" i="19" s="1"/>
  <c r="J60" i="19"/>
  <c r="K60" i="19" s="1"/>
  <c r="J61" i="19"/>
  <c r="K61" i="19" s="1"/>
  <c r="J62" i="19"/>
  <c r="K62" i="19" s="1"/>
  <c r="J63" i="19"/>
  <c r="K63" i="19" s="1"/>
  <c r="J64" i="19"/>
  <c r="K64" i="19" s="1"/>
  <c r="J65" i="19"/>
  <c r="K65" i="19" s="1"/>
  <c r="J66" i="19"/>
  <c r="K66" i="19" s="1"/>
  <c r="J67" i="19"/>
  <c r="K67" i="19" s="1"/>
  <c r="J68" i="19"/>
  <c r="K68" i="19" s="1"/>
  <c r="J69" i="19"/>
  <c r="K69" i="19" s="1"/>
  <c r="J70" i="19"/>
  <c r="K70" i="19" s="1"/>
  <c r="J71" i="19"/>
  <c r="K71" i="19" s="1"/>
  <c r="J72" i="19"/>
  <c r="K72" i="19" s="1"/>
  <c r="J73" i="19"/>
  <c r="K73" i="19" s="1"/>
  <c r="J74" i="19"/>
  <c r="K74" i="19" s="1"/>
  <c r="J75" i="19"/>
  <c r="K75" i="19" s="1"/>
  <c r="J76" i="19"/>
  <c r="K76" i="19" s="1"/>
  <c r="J77" i="19"/>
  <c r="K77" i="19" s="1"/>
  <c r="J78" i="19"/>
  <c r="K78" i="19" s="1"/>
  <c r="J79" i="19"/>
  <c r="K79" i="19" s="1"/>
  <c r="J80" i="19"/>
  <c r="K80" i="19" s="1"/>
  <c r="J81" i="19"/>
  <c r="K81" i="19" s="1"/>
  <c r="J82" i="19"/>
  <c r="K82" i="19" s="1"/>
  <c r="J83" i="19"/>
  <c r="K83" i="19" s="1"/>
  <c r="J84" i="19"/>
  <c r="K84" i="19" s="1"/>
  <c r="J85" i="19"/>
  <c r="K85" i="19" s="1"/>
  <c r="J86" i="19"/>
  <c r="K86" i="19" s="1"/>
  <c r="J87" i="19"/>
  <c r="K87" i="19" s="1"/>
  <c r="J88" i="19"/>
  <c r="K88" i="19" s="1"/>
  <c r="J89" i="19"/>
  <c r="K89" i="19" s="1"/>
  <c r="J90" i="19"/>
  <c r="K90" i="19" s="1"/>
  <c r="J91" i="19"/>
  <c r="K91" i="19" s="1"/>
  <c r="J92" i="19"/>
  <c r="K92" i="19" s="1"/>
  <c r="J93" i="19"/>
  <c r="K93" i="19" s="1"/>
  <c r="J94" i="19"/>
  <c r="K94" i="19" s="1"/>
  <c r="J95" i="19"/>
  <c r="K95" i="19" s="1"/>
  <c r="J96" i="19"/>
  <c r="K96" i="19" s="1"/>
  <c r="J97" i="19"/>
  <c r="K97" i="19" s="1"/>
  <c r="J98" i="19"/>
  <c r="K98" i="19" s="1"/>
  <c r="J99" i="19"/>
  <c r="K99" i="19" s="1"/>
  <c r="J100" i="19"/>
  <c r="K100" i="19" s="1"/>
  <c r="J101" i="19"/>
  <c r="K101" i="19" s="1"/>
  <c r="J102" i="19"/>
  <c r="K102" i="19" s="1"/>
  <c r="J103" i="19"/>
  <c r="K103" i="19" s="1"/>
  <c r="J104" i="19"/>
  <c r="K104" i="19" s="1"/>
  <c r="J105" i="19"/>
  <c r="K105" i="19" s="1"/>
  <c r="J106" i="19"/>
  <c r="K106" i="19" s="1"/>
  <c r="J107" i="19"/>
  <c r="K107" i="19" s="1"/>
  <c r="J108" i="19"/>
  <c r="K108" i="19" s="1"/>
  <c r="J109" i="19"/>
  <c r="K109" i="19" s="1"/>
  <c r="J110" i="19"/>
  <c r="K110" i="19" s="1"/>
  <c r="J111" i="19"/>
  <c r="K111" i="19" s="1"/>
  <c r="J112" i="19"/>
  <c r="K112" i="19" s="1"/>
  <c r="J113" i="19"/>
  <c r="K113" i="19" s="1"/>
  <c r="J114" i="19"/>
  <c r="K114" i="19" s="1"/>
  <c r="J115" i="19"/>
  <c r="K115" i="19" s="1"/>
  <c r="J116" i="19"/>
  <c r="K116" i="19" s="1"/>
  <c r="J117" i="19"/>
  <c r="K117" i="19" s="1"/>
  <c r="J118" i="19"/>
  <c r="K118" i="19" s="1"/>
  <c r="J119" i="19"/>
  <c r="K119" i="19" s="1"/>
  <c r="J120" i="19"/>
  <c r="K120" i="19" s="1"/>
  <c r="J121" i="19"/>
  <c r="K121" i="19" s="1"/>
  <c r="J122" i="19"/>
  <c r="K122" i="19" s="1"/>
  <c r="J123" i="19"/>
  <c r="K123" i="19" s="1"/>
  <c r="J124" i="19"/>
  <c r="K124" i="19" s="1"/>
  <c r="J125" i="19"/>
  <c r="K125" i="19" s="1"/>
  <c r="J126" i="19"/>
  <c r="K126" i="19" s="1"/>
  <c r="J127" i="19"/>
  <c r="K127" i="19" s="1"/>
  <c r="J128" i="19"/>
  <c r="K128" i="19" s="1"/>
  <c r="J129" i="19"/>
  <c r="K129" i="19" s="1"/>
  <c r="J130" i="19"/>
  <c r="K130" i="19" s="1"/>
  <c r="J131" i="19"/>
  <c r="K131" i="19" s="1"/>
  <c r="J132" i="19"/>
  <c r="K132" i="19" s="1"/>
  <c r="J133" i="19"/>
  <c r="K133" i="19" s="1"/>
  <c r="J134" i="19"/>
  <c r="K134" i="19" s="1"/>
  <c r="J135" i="19"/>
  <c r="K135" i="19" s="1"/>
  <c r="J136" i="19"/>
  <c r="K136" i="19" s="1"/>
  <c r="J137" i="19"/>
  <c r="K137" i="19" s="1"/>
  <c r="J138" i="19"/>
  <c r="K138" i="19" s="1"/>
  <c r="J139" i="19"/>
  <c r="K139" i="19" s="1"/>
  <c r="J140" i="19"/>
  <c r="K140" i="19" s="1"/>
  <c r="J141" i="19"/>
  <c r="K141" i="19" s="1"/>
  <c r="J142" i="19"/>
  <c r="K142" i="19" s="1"/>
  <c r="J143" i="19"/>
  <c r="K143" i="19" s="1"/>
  <c r="J144" i="19"/>
  <c r="K144" i="19" s="1"/>
  <c r="J145" i="19"/>
  <c r="K145" i="19" s="1"/>
  <c r="J146" i="19"/>
  <c r="K146" i="19" s="1"/>
  <c r="J147" i="19"/>
  <c r="K147" i="19" s="1"/>
  <c r="J148" i="19"/>
  <c r="K148" i="19" s="1"/>
  <c r="J149" i="19"/>
  <c r="K149" i="19" s="1"/>
  <c r="J150" i="19"/>
  <c r="K150" i="19" s="1"/>
  <c r="J4" i="19"/>
  <c r="K4" i="19" s="1"/>
  <c r="D37" i="8"/>
  <c r="K32" i="8" l="1"/>
  <c r="K33" i="8"/>
  <c r="K16" i="8"/>
  <c r="K17" i="8"/>
  <c r="E151" i="19"/>
  <c r="B42" i="8"/>
  <c r="G50" i="8" l="1"/>
  <c r="G49" i="8"/>
  <c r="G48" i="8"/>
  <c r="D50" i="8"/>
  <c r="D49" i="8"/>
  <c r="D48" i="8"/>
  <c r="D47" i="8"/>
  <c r="B50" i="8"/>
  <c r="B49" i="8"/>
  <c r="B48" i="8"/>
  <c r="G47" i="8"/>
  <c r="B47" i="8"/>
  <c r="G45" i="8"/>
  <c r="G44" i="8"/>
  <c r="G43" i="8"/>
  <c r="G42" i="8"/>
  <c r="D45" i="8"/>
  <c r="D44" i="8"/>
  <c r="D43" i="8"/>
  <c r="D42" i="8"/>
  <c r="B45" i="8"/>
  <c r="B44" i="8"/>
  <c r="B43" i="8"/>
  <c r="D9" i="8"/>
  <c r="D8" i="8"/>
  <c r="K14" i="8"/>
  <c r="H1" i="38"/>
  <c r="G2" i="8" s="1"/>
  <c r="H1" i="39"/>
  <c r="H1" i="37"/>
  <c r="H1" i="36"/>
  <c r="H1" i="35"/>
  <c r="B153" i="39"/>
  <c r="H151" i="39"/>
  <c r="G151" i="39"/>
  <c r="F151" i="39"/>
  <c r="E151" i="39"/>
  <c r="I150" i="39"/>
  <c r="I149" i="39"/>
  <c r="I148" i="39"/>
  <c r="I147" i="39"/>
  <c r="I146" i="39"/>
  <c r="I145" i="39"/>
  <c r="I144" i="39"/>
  <c r="I143" i="39"/>
  <c r="I142" i="39"/>
  <c r="I141" i="39"/>
  <c r="I140" i="39"/>
  <c r="I139" i="39"/>
  <c r="I138" i="39"/>
  <c r="I137" i="39"/>
  <c r="I136" i="39"/>
  <c r="I135" i="39"/>
  <c r="I134" i="39"/>
  <c r="I133" i="39"/>
  <c r="I132" i="39"/>
  <c r="I131" i="39"/>
  <c r="I130" i="39"/>
  <c r="I129" i="39"/>
  <c r="I128" i="39"/>
  <c r="I127" i="39"/>
  <c r="I126" i="39"/>
  <c r="I125" i="39"/>
  <c r="I124" i="39"/>
  <c r="I123" i="39"/>
  <c r="I122" i="39"/>
  <c r="I121" i="39"/>
  <c r="I120" i="39"/>
  <c r="I119" i="39"/>
  <c r="I118" i="39"/>
  <c r="I117" i="39"/>
  <c r="I116" i="39"/>
  <c r="I115" i="39"/>
  <c r="I114" i="39"/>
  <c r="I113" i="39"/>
  <c r="I112" i="39"/>
  <c r="I111" i="39"/>
  <c r="I110" i="39"/>
  <c r="I109" i="39"/>
  <c r="I108" i="39"/>
  <c r="I107" i="39"/>
  <c r="I106" i="39"/>
  <c r="I105" i="39"/>
  <c r="I104" i="39"/>
  <c r="I103" i="39"/>
  <c r="I102" i="39"/>
  <c r="I101" i="39"/>
  <c r="I100" i="39"/>
  <c r="I99" i="39"/>
  <c r="I98" i="39"/>
  <c r="I97" i="39"/>
  <c r="I96" i="39"/>
  <c r="I95" i="39"/>
  <c r="I94" i="39"/>
  <c r="I93" i="39"/>
  <c r="I92" i="39"/>
  <c r="I91" i="39"/>
  <c r="I90" i="39"/>
  <c r="I89" i="39"/>
  <c r="I88" i="39"/>
  <c r="I87" i="39"/>
  <c r="I86" i="39"/>
  <c r="I85" i="39"/>
  <c r="I84" i="39"/>
  <c r="I83" i="39"/>
  <c r="I82" i="39"/>
  <c r="I81" i="39"/>
  <c r="I80" i="39"/>
  <c r="I79" i="39"/>
  <c r="I78" i="39"/>
  <c r="I77" i="39"/>
  <c r="I76" i="39"/>
  <c r="I75" i="39"/>
  <c r="I74" i="39"/>
  <c r="I73" i="39"/>
  <c r="I72" i="39"/>
  <c r="I71" i="39"/>
  <c r="I70" i="39"/>
  <c r="I69" i="39"/>
  <c r="I68" i="39"/>
  <c r="I67" i="39"/>
  <c r="I66" i="39"/>
  <c r="I65" i="39"/>
  <c r="I64" i="39"/>
  <c r="I63" i="39"/>
  <c r="I62" i="39"/>
  <c r="I61" i="39"/>
  <c r="I60" i="39"/>
  <c r="I59" i="39"/>
  <c r="I58" i="39"/>
  <c r="I57" i="39"/>
  <c r="I56" i="39"/>
  <c r="I55" i="39"/>
  <c r="I54" i="39"/>
  <c r="I53" i="39"/>
  <c r="I52" i="39"/>
  <c r="I51" i="39"/>
  <c r="I50" i="39"/>
  <c r="I49" i="39"/>
  <c r="I48" i="39"/>
  <c r="I47" i="39"/>
  <c r="I46" i="39"/>
  <c r="I45" i="39"/>
  <c r="I44" i="39"/>
  <c r="I43" i="39"/>
  <c r="I42" i="39"/>
  <c r="I41" i="39"/>
  <c r="I40" i="39"/>
  <c r="I39" i="39"/>
  <c r="I38" i="39"/>
  <c r="I37" i="39"/>
  <c r="I36" i="39"/>
  <c r="I35" i="39"/>
  <c r="I34" i="39"/>
  <c r="I33" i="39"/>
  <c r="I32" i="39"/>
  <c r="I31" i="39"/>
  <c r="I30" i="39"/>
  <c r="I29" i="39"/>
  <c r="I28" i="39"/>
  <c r="I27" i="39"/>
  <c r="I26" i="39"/>
  <c r="I25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I9" i="39"/>
  <c r="I8" i="39"/>
  <c r="I7" i="39"/>
  <c r="I6" i="39"/>
  <c r="I5" i="39"/>
  <c r="I4" i="39"/>
  <c r="I3" i="39"/>
  <c r="B153" i="38"/>
  <c r="H151" i="38"/>
  <c r="G151" i="38"/>
  <c r="F151" i="38"/>
  <c r="E151" i="38"/>
  <c r="I150" i="38"/>
  <c r="I149" i="38"/>
  <c r="I148" i="38"/>
  <c r="I147" i="38"/>
  <c r="I146" i="38"/>
  <c r="I145" i="38"/>
  <c r="I144" i="38"/>
  <c r="I143" i="38"/>
  <c r="I142" i="38"/>
  <c r="I141" i="38"/>
  <c r="I140" i="38"/>
  <c r="I139" i="38"/>
  <c r="I138" i="38"/>
  <c r="I137" i="38"/>
  <c r="I136" i="38"/>
  <c r="I135" i="38"/>
  <c r="I134" i="38"/>
  <c r="I133" i="38"/>
  <c r="I132" i="38"/>
  <c r="I131" i="38"/>
  <c r="I130" i="38"/>
  <c r="I129" i="38"/>
  <c r="I128" i="38"/>
  <c r="I127" i="38"/>
  <c r="I126" i="38"/>
  <c r="I125" i="38"/>
  <c r="I124" i="38"/>
  <c r="I123" i="38"/>
  <c r="I122" i="38"/>
  <c r="I121" i="38"/>
  <c r="I120" i="38"/>
  <c r="I119" i="38"/>
  <c r="I118" i="38"/>
  <c r="I117" i="38"/>
  <c r="I116" i="38"/>
  <c r="I115" i="38"/>
  <c r="I114" i="38"/>
  <c r="I113" i="38"/>
  <c r="I112" i="38"/>
  <c r="I111" i="38"/>
  <c r="I110" i="38"/>
  <c r="I109" i="38"/>
  <c r="I108" i="38"/>
  <c r="I107" i="38"/>
  <c r="I106" i="38"/>
  <c r="I105" i="38"/>
  <c r="I104" i="38"/>
  <c r="I103" i="38"/>
  <c r="I102" i="38"/>
  <c r="I101" i="38"/>
  <c r="I100" i="38"/>
  <c r="I99" i="38"/>
  <c r="I98" i="38"/>
  <c r="I97" i="38"/>
  <c r="I96" i="38"/>
  <c r="I95" i="38"/>
  <c r="I94" i="38"/>
  <c r="I93" i="38"/>
  <c r="I92" i="38"/>
  <c r="I91" i="38"/>
  <c r="I90" i="38"/>
  <c r="I89" i="38"/>
  <c r="I88" i="38"/>
  <c r="I87" i="38"/>
  <c r="I86" i="38"/>
  <c r="I85" i="38"/>
  <c r="I84" i="38"/>
  <c r="I83" i="38"/>
  <c r="I82" i="38"/>
  <c r="I81" i="38"/>
  <c r="I80" i="38"/>
  <c r="I79" i="38"/>
  <c r="I78" i="38"/>
  <c r="I77" i="38"/>
  <c r="I76" i="38"/>
  <c r="I75" i="38"/>
  <c r="I74" i="38"/>
  <c r="I73" i="38"/>
  <c r="I72" i="38"/>
  <c r="I71" i="38"/>
  <c r="I70" i="38"/>
  <c r="I69" i="38"/>
  <c r="I68" i="38"/>
  <c r="I67" i="38"/>
  <c r="I66" i="38"/>
  <c r="I65" i="38"/>
  <c r="I64" i="38"/>
  <c r="I63" i="38"/>
  <c r="I62" i="38"/>
  <c r="I61" i="38"/>
  <c r="I60" i="38"/>
  <c r="I59" i="38"/>
  <c r="I58" i="38"/>
  <c r="I57" i="38"/>
  <c r="I56" i="38"/>
  <c r="I55" i="38"/>
  <c r="I54" i="38"/>
  <c r="I53" i="38"/>
  <c r="I52" i="38"/>
  <c r="I51" i="38"/>
  <c r="I50" i="38"/>
  <c r="I49" i="38"/>
  <c r="I48" i="38"/>
  <c r="I47" i="38"/>
  <c r="I46" i="38"/>
  <c r="I45" i="38"/>
  <c r="I44" i="38"/>
  <c r="I43" i="38"/>
  <c r="I42" i="38"/>
  <c r="I41" i="38"/>
  <c r="I40" i="38"/>
  <c r="I39" i="38"/>
  <c r="I38" i="38"/>
  <c r="I37" i="38"/>
  <c r="I36" i="38"/>
  <c r="I35" i="38"/>
  <c r="I34" i="38"/>
  <c r="I33" i="38"/>
  <c r="I32" i="38"/>
  <c r="I31" i="38"/>
  <c r="I30" i="38"/>
  <c r="I29" i="38"/>
  <c r="I28" i="38"/>
  <c r="I27" i="38"/>
  <c r="I26" i="38"/>
  <c r="I25" i="38"/>
  <c r="I24" i="38"/>
  <c r="I23" i="38"/>
  <c r="I22" i="38"/>
  <c r="I21" i="38"/>
  <c r="I20" i="38"/>
  <c r="I19" i="38"/>
  <c r="I18" i="38"/>
  <c r="I17" i="38"/>
  <c r="I16" i="38"/>
  <c r="I15" i="38"/>
  <c r="I14" i="38"/>
  <c r="I13" i="38"/>
  <c r="I12" i="38"/>
  <c r="I11" i="38"/>
  <c r="I10" i="38"/>
  <c r="I9" i="38"/>
  <c r="I8" i="38"/>
  <c r="I7" i="38"/>
  <c r="I6" i="38"/>
  <c r="I5" i="38"/>
  <c r="I4" i="38"/>
  <c r="I3" i="38"/>
  <c r="B153" i="37"/>
  <c r="H151" i="37"/>
  <c r="G151" i="37"/>
  <c r="F151" i="37"/>
  <c r="E151" i="37"/>
  <c r="I150" i="37"/>
  <c r="I149" i="37"/>
  <c r="I148" i="37"/>
  <c r="I147" i="37"/>
  <c r="I146" i="37"/>
  <c r="I145" i="37"/>
  <c r="I144" i="37"/>
  <c r="I143" i="37"/>
  <c r="I142" i="37"/>
  <c r="I141" i="37"/>
  <c r="I140" i="37"/>
  <c r="I139" i="37"/>
  <c r="I138" i="37"/>
  <c r="I137" i="37"/>
  <c r="I136" i="37"/>
  <c r="I135" i="37"/>
  <c r="I134" i="37"/>
  <c r="I133" i="37"/>
  <c r="I132" i="37"/>
  <c r="I131" i="37"/>
  <c r="I130" i="37"/>
  <c r="I129" i="37"/>
  <c r="I128" i="37"/>
  <c r="I127" i="37"/>
  <c r="I126" i="37"/>
  <c r="I125" i="37"/>
  <c r="I124" i="37"/>
  <c r="I123" i="37"/>
  <c r="I122" i="37"/>
  <c r="I121" i="37"/>
  <c r="I120" i="37"/>
  <c r="I119" i="37"/>
  <c r="I118" i="37"/>
  <c r="I117" i="37"/>
  <c r="I116" i="37"/>
  <c r="I115" i="37"/>
  <c r="I114" i="37"/>
  <c r="I113" i="37"/>
  <c r="I112" i="37"/>
  <c r="I111" i="37"/>
  <c r="I110" i="37"/>
  <c r="I109" i="37"/>
  <c r="I108" i="37"/>
  <c r="I107" i="37"/>
  <c r="I106" i="37"/>
  <c r="I105" i="37"/>
  <c r="I104" i="37"/>
  <c r="I103" i="37"/>
  <c r="I102" i="37"/>
  <c r="I101" i="37"/>
  <c r="I100" i="37"/>
  <c r="I99" i="37"/>
  <c r="I98" i="37"/>
  <c r="I97" i="37"/>
  <c r="I96" i="37"/>
  <c r="I95" i="37"/>
  <c r="I94" i="37"/>
  <c r="I93" i="37"/>
  <c r="I92" i="37"/>
  <c r="I91" i="37"/>
  <c r="I90" i="37"/>
  <c r="I89" i="37"/>
  <c r="I88" i="37"/>
  <c r="I87" i="37"/>
  <c r="I86" i="37"/>
  <c r="I85" i="37"/>
  <c r="I84" i="37"/>
  <c r="I83" i="37"/>
  <c r="I82" i="37"/>
  <c r="I81" i="37"/>
  <c r="I80" i="37"/>
  <c r="I79" i="37"/>
  <c r="I78" i="37"/>
  <c r="I77" i="37"/>
  <c r="I76" i="37"/>
  <c r="I75" i="37"/>
  <c r="I74" i="37"/>
  <c r="I73" i="37"/>
  <c r="I72" i="37"/>
  <c r="I71" i="37"/>
  <c r="I70" i="37"/>
  <c r="I69" i="37"/>
  <c r="I68" i="37"/>
  <c r="I67" i="37"/>
  <c r="I66" i="37"/>
  <c r="I65" i="37"/>
  <c r="I64" i="37"/>
  <c r="I63" i="37"/>
  <c r="I62" i="37"/>
  <c r="I61" i="37"/>
  <c r="I60" i="37"/>
  <c r="I59" i="37"/>
  <c r="I58" i="37"/>
  <c r="I57" i="37"/>
  <c r="I56" i="37"/>
  <c r="I55" i="37"/>
  <c r="I54" i="37"/>
  <c r="I53" i="37"/>
  <c r="I52" i="37"/>
  <c r="I51" i="37"/>
  <c r="I50" i="37"/>
  <c r="I49" i="37"/>
  <c r="I48" i="37"/>
  <c r="I47" i="37"/>
  <c r="I46" i="37"/>
  <c r="I45" i="37"/>
  <c r="I44" i="37"/>
  <c r="I43" i="37"/>
  <c r="I42" i="37"/>
  <c r="I41" i="37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B153" i="36"/>
  <c r="H151" i="36"/>
  <c r="G151" i="36"/>
  <c r="F151" i="36"/>
  <c r="E151" i="36"/>
  <c r="I150" i="36"/>
  <c r="I149" i="36"/>
  <c r="I148" i="36"/>
  <c r="I147" i="36"/>
  <c r="I146" i="36"/>
  <c r="I145" i="36"/>
  <c r="I144" i="36"/>
  <c r="I143" i="36"/>
  <c r="I142" i="36"/>
  <c r="I141" i="36"/>
  <c r="I140" i="36"/>
  <c r="I139" i="36"/>
  <c r="I138" i="36"/>
  <c r="I137" i="36"/>
  <c r="I136" i="36"/>
  <c r="I135" i="36"/>
  <c r="I134" i="36"/>
  <c r="I133" i="36"/>
  <c r="I132" i="36"/>
  <c r="I131" i="36"/>
  <c r="I130" i="36"/>
  <c r="I129" i="36"/>
  <c r="I128" i="36"/>
  <c r="I127" i="36"/>
  <c r="I126" i="36"/>
  <c r="I125" i="36"/>
  <c r="I124" i="36"/>
  <c r="I123" i="36"/>
  <c r="I122" i="36"/>
  <c r="I121" i="36"/>
  <c r="I120" i="36"/>
  <c r="I119" i="36"/>
  <c r="I118" i="36"/>
  <c r="I117" i="36"/>
  <c r="I116" i="36"/>
  <c r="I115" i="36"/>
  <c r="I114" i="36"/>
  <c r="I113" i="36"/>
  <c r="I112" i="36"/>
  <c r="I111" i="36"/>
  <c r="I110" i="36"/>
  <c r="I109" i="36"/>
  <c r="I108" i="36"/>
  <c r="I107" i="36"/>
  <c r="I106" i="36"/>
  <c r="I105" i="36"/>
  <c r="I104" i="36"/>
  <c r="I103" i="36"/>
  <c r="I102" i="36"/>
  <c r="I101" i="36"/>
  <c r="I100" i="36"/>
  <c r="I99" i="36"/>
  <c r="I98" i="36"/>
  <c r="I97" i="36"/>
  <c r="I96" i="36"/>
  <c r="I95" i="36"/>
  <c r="I94" i="36"/>
  <c r="I93" i="36"/>
  <c r="I92" i="36"/>
  <c r="I91" i="36"/>
  <c r="I90" i="36"/>
  <c r="I89" i="36"/>
  <c r="I88" i="36"/>
  <c r="I87" i="36"/>
  <c r="I86" i="36"/>
  <c r="I85" i="36"/>
  <c r="I84" i="36"/>
  <c r="I83" i="36"/>
  <c r="I82" i="36"/>
  <c r="I81" i="36"/>
  <c r="I80" i="36"/>
  <c r="I79" i="36"/>
  <c r="I78" i="36"/>
  <c r="I77" i="36"/>
  <c r="I76" i="36"/>
  <c r="I75" i="36"/>
  <c r="I74" i="36"/>
  <c r="I73" i="36"/>
  <c r="I72" i="36"/>
  <c r="I71" i="36"/>
  <c r="I70" i="36"/>
  <c r="I69" i="36"/>
  <c r="I68" i="36"/>
  <c r="I67" i="36"/>
  <c r="I66" i="36"/>
  <c r="I65" i="36"/>
  <c r="I64" i="36"/>
  <c r="I63" i="36"/>
  <c r="I62" i="36"/>
  <c r="I61" i="36"/>
  <c r="I60" i="36"/>
  <c r="I59" i="36"/>
  <c r="I58" i="36"/>
  <c r="I57" i="36"/>
  <c r="I56" i="36"/>
  <c r="I55" i="36"/>
  <c r="I54" i="36"/>
  <c r="I53" i="36"/>
  <c r="I52" i="36"/>
  <c r="I51" i="36"/>
  <c r="I50" i="36"/>
  <c r="I49" i="36"/>
  <c r="I48" i="36"/>
  <c r="I47" i="36"/>
  <c r="I46" i="36"/>
  <c r="I45" i="36"/>
  <c r="I44" i="36"/>
  <c r="I43" i="36"/>
  <c r="I42" i="36"/>
  <c r="I41" i="36"/>
  <c r="I40" i="36"/>
  <c r="I39" i="36"/>
  <c r="I38" i="36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11" i="36"/>
  <c r="I10" i="36"/>
  <c r="I9" i="36"/>
  <c r="I8" i="36"/>
  <c r="I7" i="36"/>
  <c r="I6" i="36"/>
  <c r="I5" i="36"/>
  <c r="I4" i="36"/>
  <c r="I3" i="36"/>
  <c r="B153" i="35"/>
  <c r="H151" i="35"/>
  <c r="G151" i="35"/>
  <c r="F151" i="35"/>
  <c r="E151" i="35"/>
  <c r="I150" i="35"/>
  <c r="I149" i="35"/>
  <c r="I148" i="35"/>
  <c r="I147" i="35"/>
  <c r="I146" i="35"/>
  <c r="I145" i="35"/>
  <c r="I144" i="35"/>
  <c r="I143" i="35"/>
  <c r="I142" i="35"/>
  <c r="I141" i="35"/>
  <c r="I140" i="35"/>
  <c r="I139" i="35"/>
  <c r="I138" i="35"/>
  <c r="I137" i="35"/>
  <c r="I136" i="35"/>
  <c r="I135" i="35"/>
  <c r="I134" i="35"/>
  <c r="I133" i="35"/>
  <c r="I132" i="35"/>
  <c r="I131" i="35"/>
  <c r="I130" i="35"/>
  <c r="I129" i="35"/>
  <c r="I128" i="35"/>
  <c r="I127" i="35"/>
  <c r="I126" i="35"/>
  <c r="I125" i="35"/>
  <c r="I124" i="35"/>
  <c r="I123" i="35"/>
  <c r="I122" i="35"/>
  <c r="I121" i="35"/>
  <c r="I120" i="35"/>
  <c r="I119" i="35"/>
  <c r="I118" i="35"/>
  <c r="I117" i="35"/>
  <c r="I116" i="35"/>
  <c r="I115" i="35"/>
  <c r="I114" i="35"/>
  <c r="I113" i="35"/>
  <c r="I112" i="35"/>
  <c r="I111" i="35"/>
  <c r="I110" i="35"/>
  <c r="I109" i="35"/>
  <c r="I108" i="35"/>
  <c r="I107" i="35"/>
  <c r="I106" i="35"/>
  <c r="I105" i="35"/>
  <c r="I104" i="35"/>
  <c r="I103" i="35"/>
  <c r="I102" i="35"/>
  <c r="I101" i="35"/>
  <c r="I100" i="35"/>
  <c r="I99" i="35"/>
  <c r="I98" i="35"/>
  <c r="I97" i="35"/>
  <c r="I96" i="35"/>
  <c r="I95" i="35"/>
  <c r="I94" i="35"/>
  <c r="I93" i="35"/>
  <c r="I92" i="35"/>
  <c r="I91" i="35"/>
  <c r="I90" i="35"/>
  <c r="I89" i="35"/>
  <c r="I88" i="35"/>
  <c r="I87" i="35"/>
  <c r="I86" i="35"/>
  <c r="I85" i="35"/>
  <c r="I84" i="35"/>
  <c r="I83" i="35"/>
  <c r="I82" i="35"/>
  <c r="I81" i="35"/>
  <c r="I80" i="35"/>
  <c r="I79" i="35"/>
  <c r="I78" i="35"/>
  <c r="I77" i="35"/>
  <c r="I76" i="35"/>
  <c r="I75" i="35"/>
  <c r="I74" i="35"/>
  <c r="I73" i="35"/>
  <c r="I72" i="35"/>
  <c r="I71" i="35"/>
  <c r="I70" i="35"/>
  <c r="I69" i="35"/>
  <c r="I68" i="35"/>
  <c r="I67" i="35"/>
  <c r="I66" i="35"/>
  <c r="I65" i="35"/>
  <c r="I64" i="35"/>
  <c r="I63" i="35"/>
  <c r="I62" i="35"/>
  <c r="I61" i="35"/>
  <c r="I60" i="35"/>
  <c r="I59" i="35"/>
  <c r="I58" i="35"/>
  <c r="I57" i="35"/>
  <c r="I56" i="35"/>
  <c r="I55" i="35"/>
  <c r="I54" i="35"/>
  <c r="I53" i="35"/>
  <c r="I52" i="35"/>
  <c r="I51" i="35"/>
  <c r="I50" i="35"/>
  <c r="I49" i="35"/>
  <c r="I48" i="35"/>
  <c r="I47" i="35"/>
  <c r="I46" i="35"/>
  <c r="I45" i="35"/>
  <c r="I44" i="35"/>
  <c r="I43" i="35"/>
  <c r="I42" i="35"/>
  <c r="I41" i="35"/>
  <c r="I40" i="35"/>
  <c r="I39" i="35"/>
  <c r="I38" i="35"/>
  <c r="I37" i="35"/>
  <c r="K7" i="8" s="1"/>
  <c r="I36" i="35"/>
  <c r="I35" i="35"/>
  <c r="I34" i="35"/>
  <c r="I33" i="35"/>
  <c r="I32" i="35"/>
  <c r="I31" i="35"/>
  <c r="K11" i="8" s="1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H1" i="34"/>
  <c r="B153" i="34"/>
  <c r="G151" i="34"/>
  <c r="F151" i="34"/>
  <c r="E151" i="34"/>
  <c r="I150" i="34"/>
  <c r="I149" i="34"/>
  <c r="I148" i="34"/>
  <c r="I147" i="34"/>
  <c r="I146" i="34"/>
  <c r="I145" i="34"/>
  <c r="I144" i="34"/>
  <c r="I143" i="34"/>
  <c r="I142" i="34"/>
  <c r="I141" i="34"/>
  <c r="I140" i="34"/>
  <c r="I139" i="34"/>
  <c r="I138" i="34"/>
  <c r="I137" i="34"/>
  <c r="I136" i="34"/>
  <c r="I135" i="34"/>
  <c r="I134" i="34"/>
  <c r="I133" i="34"/>
  <c r="I132" i="34"/>
  <c r="I131" i="34"/>
  <c r="I130" i="34"/>
  <c r="I129" i="34"/>
  <c r="I128" i="34"/>
  <c r="I127" i="34"/>
  <c r="I126" i="34"/>
  <c r="I125" i="34"/>
  <c r="I124" i="34"/>
  <c r="I123" i="34"/>
  <c r="I122" i="34"/>
  <c r="I121" i="34"/>
  <c r="I120" i="34"/>
  <c r="I119" i="34"/>
  <c r="I118" i="34"/>
  <c r="I117" i="34"/>
  <c r="I116" i="34"/>
  <c r="I115" i="34"/>
  <c r="I114" i="34"/>
  <c r="I113" i="34"/>
  <c r="I112" i="34"/>
  <c r="I111" i="34"/>
  <c r="I110" i="34"/>
  <c r="I109" i="34"/>
  <c r="I108" i="34"/>
  <c r="I107" i="34"/>
  <c r="I106" i="34"/>
  <c r="I105" i="34"/>
  <c r="I104" i="34"/>
  <c r="I103" i="34"/>
  <c r="I102" i="34"/>
  <c r="I101" i="34"/>
  <c r="I100" i="34"/>
  <c r="I99" i="34"/>
  <c r="I98" i="34"/>
  <c r="I97" i="34"/>
  <c r="I96" i="34"/>
  <c r="I95" i="34"/>
  <c r="I94" i="34"/>
  <c r="I93" i="34"/>
  <c r="I92" i="34"/>
  <c r="I91" i="34"/>
  <c r="I90" i="34"/>
  <c r="I89" i="34"/>
  <c r="I88" i="34"/>
  <c r="I87" i="34"/>
  <c r="I86" i="34"/>
  <c r="I85" i="34"/>
  <c r="I84" i="34"/>
  <c r="I83" i="34"/>
  <c r="I82" i="34"/>
  <c r="I81" i="34"/>
  <c r="I80" i="34"/>
  <c r="I79" i="34"/>
  <c r="I78" i="34"/>
  <c r="I77" i="34"/>
  <c r="I76" i="34"/>
  <c r="I75" i="34"/>
  <c r="I74" i="34"/>
  <c r="I73" i="34"/>
  <c r="I72" i="34"/>
  <c r="I71" i="34"/>
  <c r="I70" i="34"/>
  <c r="I69" i="34"/>
  <c r="I68" i="34"/>
  <c r="I67" i="34"/>
  <c r="I66" i="34"/>
  <c r="I65" i="34"/>
  <c r="I64" i="34"/>
  <c r="I63" i="34"/>
  <c r="I62" i="34"/>
  <c r="I61" i="34"/>
  <c r="I60" i="34"/>
  <c r="I59" i="34"/>
  <c r="I58" i="34"/>
  <c r="I57" i="34"/>
  <c r="I56" i="34"/>
  <c r="I55" i="34"/>
  <c r="I54" i="34"/>
  <c r="I53" i="34"/>
  <c r="I52" i="34"/>
  <c r="I51" i="34"/>
  <c r="I50" i="34"/>
  <c r="I49" i="34"/>
  <c r="I48" i="34"/>
  <c r="I47" i="34"/>
  <c r="I46" i="34"/>
  <c r="I45" i="34"/>
  <c r="I44" i="34"/>
  <c r="I43" i="34"/>
  <c r="I42" i="34"/>
  <c r="I41" i="34"/>
  <c r="I40" i="34"/>
  <c r="I39" i="34"/>
  <c r="I38" i="34"/>
  <c r="I37" i="34"/>
  <c r="I36" i="34"/>
  <c r="I35" i="34"/>
  <c r="I34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I21" i="34"/>
  <c r="I20" i="34"/>
  <c r="I19" i="34"/>
  <c r="I18" i="34"/>
  <c r="I17" i="34"/>
  <c r="I16" i="34"/>
  <c r="I15" i="34"/>
  <c r="I14" i="34"/>
  <c r="I13" i="34"/>
  <c r="I12" i="34"/>
  <c r="I11" i="34"/>
  <c r="I10" i="34"/>
  <c r="I9" i="34"/>
  <c r="I8" i="34"/>
  <c r="I7" i="34"/>
  <c r="I6" i="34"/>
  <c r="I5" i="34"/>
  <c r="I4" i="34"/>
  <c r="I3" i="34"/>
  <c r="B153" i="19"/>
  <c r="H151" i="19"/>
  <c r="G151" i="19"/>
  <c r="F151" i="19"/>
  <c r="B155" i="19"/>
  <c r="K20" i="8" l="1"/>
  <c r="D10" i="8"/>
  <c r="I151" i="37"/>
  <c r="B155" i="39"/>
  <c r="N2" i="39"/>
  <c r="D6" i="8"/>
  <c r="B155" i="36"/>
  <c r="N2" i="36"/>
  <c r="B155" i="37"/>
  <c r="N2" i="37"/>
  <c r="B155" i="38"/>
  <c r="N2" i="38"/>
  <c r="B155" i="35"/>
  <c r="N2" i="35"/>
  <c r="B155" i="34"/>
  <c r="D5" i="8"/>
  <c r="N2" i="19"/>
  <c r="D4" i="8"/>
  <c r="I151" i="35"/>
  <c r="I151" i="39"/>
  <c r="I151" i="38"/>
  <c r="I151" i="36"/>
  <c r="I151" i="34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117" i="19"/>
  <c r="I116" i="19"/>
  <c r="I115" i="19"/>
  <c r="I114" i="19"/>
  <c r="I113" i="19"/>
  <c r="I112" i="19"/>
  <c r="I111" i="19"/>
  <c r="I110" i="19"/>
  <c r="I109" i="19"/>
  <c r="I108" i="19"/>
  <c r="I81" i="19"/>
  <c r="I80" i="19"/>
  <c r="I79" i="19"/>
  <c r="I78" i="19"/>
  <c r="I77" i="19"/>
  <c r="I76" i="19"/>
  <c r="I75" i="19"/>
  <c r="I74" i="19"/>
  <c r="I73" i="19"/>
  <c r="I72" i="19"/>
  <c r="I71" i="19"/>
  <c r="I150" i="19"/>
  <c r="K151" i="36" l="1"/>
  <c r="K151" i="39"/>
  <c r="K151" i="37"/>
  <c r="K151" i="34"/>
  <c r="K151" i="35"/>
  <c r="K151" i="38"/>
  <c r="I4" i="19" l="1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K15" i="8" l="1"/>
  <c r="K5" i="8"/>
  <c r="K27" i="8"/>
  <c r="K4" i="8"/>
  <c r="K24" i="8"/>
  <c r="K3" i="8"/>
  <c r="I151" i="19"/>
  <c r="K151" i="19" l="1"/>
  <c r="K55" i="8"/>
  <c r="B54" i="8"/>
  <c r="B55" i="8"/>
  <c r="B53" i="8"/>
  <c r="B52" i="8"/>
  <c r="L3" i="27" l="1"/>
  <c r="L6" i="27"/>
  <c r="M6" i="27" s="1"/>
  <c r="E2" i="8"/>
  <c r="C2" i="8"/>
  <c r="L8" i="27" l="1"/>
  <c r="L13" i="8" l="1"/>
  <c r="H151" i="34"/>
  <c r="D7" i="8" s="1"/>
  <c r="D11" i="8" l="1"/>
  <c r="D12" i="8" s="1"/>
  <c r="F30" i="8" s="1"/>
  <c r="N3" i="8"/>
  <c r="N2" i="34"/>
  <c r="L32" i="8" l="1"/>
  <c r="F21" i="8"/>
  <c r="L8" i="8" s="1"/>
  <c r="F19" i="8"/>
  <c r="L7" i="8" s="1"/>
  <c r="F29" i="8"/>
  <c r="L16" i="8" s="1"/>
  <c r="F20" i="8"/>
  <c r="L27" i="8" s="1"/>
  <c r="F28" i="8"/>
  <c r="L15" i="8" s="1"/>
  <c r="F25" i="8"/>
  <c r="L12" i="8" s="1"/>
  <c r="F23" i="8"/>
  <c r="L10" i="8" s="1"/>
  <c r="F24" i="8"/>
  <c r="L11" i="8" s="1"/>
  <c r="F22" i="8"/>
  <c r="L9" i="8" s="1"/>
  <c r="F15" i="8"/>
  <c r="F32" i="8"/>
  <c r="L35" i="8" s="1"/>
  <c r="F16" i="8"/>
  <c r="L4" i="8" s="1"/>
  <c r="L6" i="8"/>
  <c r="F27" i="8"/>
  <c r="L14" i="8" s="1"/>
  <c r="F31" i="8"/>
  <c r="L34" i="8" s="1"/>
  <c r="F17" i="8"/>
  <c r="L5" i="8" s="1"/>
  <c r="L3" i="8" l="1"/>
  <c r="L55" i="8" s="1"/>
  <c r="D35" i="8"/>
  <c r="D36" i="8" s="1"/>
  <c r="D38" i="8" l="1"/>
  <c r="K9" i="27"/>
  <c r="L9" i="27"/>
</calcChain>
</file>

<file path=xl/sharedStrings.xml><?xml version="1.0" encoding="utf-8"?>
<sst xmlns="http://schemas.openxmlformats.org/spreadsheetml/2006/main" count="499" uniqueCount="206">
  <si>
    <t>HORA</t>
  </si>
  <si>
    <t>FECHA:</t>
  </si>
  <si>
    <t>TEC</t>
  </si>
  <si>
    <t>ING</t>
  </si>
  <si>
    <t>TOTAL:</t>
  </si>
  <si>
    <t>PIEZ</t>
  </si>
  <si>
    <t>OTROS GASTOS</t>
  </si>
  <si>
    <t>INT</t>
  </si>
  <si>
    <t>NOTA:</t>
  </si>
  <si>
    <t>OG:</t>
  </si>
  <si>
    <t xml:space="preserve">ING </t>
  </si>
  <si>
    <t xml:space="preserve">PIEZAS </t>
  </si>
  <si>
    <t xml:space="preserve">CREDITOS </t>
  </si>
  <si>
    <t>FIRMWARES</t>
  </si>
  <si>
    <t>FIRM:</t>
  </si>
  <si>
    <t>NOMBRE</t>
  </si>
  <si>
    <t>$</t>
  </si>
  <si>
    <t>TEC1:</t>
  </si>
  <si>
    <t>TEC10:</t>
  </si>
  <si>
    <t>TEC2:</t>
  </si>
  <si>
    <t>TEC3:</t>
  </si>
  <si>
    <t>TEC4:</t>
  </si>
  <si>
    <t>TEC5:</t>
  </si>
  <si>
    <t>TEC6:</t>
  </si>
  <si>
    <t>TEC7:</t>
  </si>
  <si>
    <t>TEC8:</t>
  </si>
  <si>
    <t>TEC9:</t>
  </si>
  <si>
    <t>TOT TEC:</t>
  </si>
  <si>
    <t>$ENT:</t>
  </si>
  <si>
    <t>TALLER:</t>
  </si>
  <si>
    <t>SEMANA:</t>
  </si>
  <si>
    <t>-</t>
  </si>
  <si>
    <t>TOT</t>
  </si>
  <si>
    <t>CUC</t>
  </si>
  <si>
    <t>MN</t>
  </si>
  <si>
    <t>T1</t>
  </si>
  <si>
    <t>CRD</t>
  </si>
  <si>
    <t>Domingo</t>
  </si>
  <si>
    <t>Lunes</t>
  </si>
  <si>
    <t>Martes</t>
  </si>
  <si>
    <t>Miercoles</t>
  </si>
  <si>
    <t>Jueves</t>
  </si>
  <si>
    <t>Viernes</t>
  </si>
  <si>
    <t>INTERNET</t>
  </si>
  <si>
    <t>PIEZAS A PAGAR</t>
  </si>
  <si>
    <t>1/3 COMPLETO</t>
  </si>
  <si>
    <t>PIEZ A PAGAR</t>
  </si>
  <si>
    <t>1/3 CON PZ A PAG REBAJ</t>
  </si>
  <si>
    <t>LUNES</t>
  </si>
  <si>
    <t>MARTES</t>
  </si>
  <si>
    <t>MIERCOLES</t>
  </si>
  <si>
    <t>JUEVES</t>
  </si>
  <si>
    <t>VIERNES</t>
  </si>
  <si>
    <t>SABADO</t>
  </si>
  <si>
    <t>DOM</t>
  </si>
  <si>
    <t>DIAS TRABAJADOS</t>
  </si>
  <si>
    <t>TOT ENTREGADO</t>
  </si>
  <si>
    <t>Sobrante</t>
  </si>
  <si>
    <t>SOBRANTE TOT</t>
  </si>
  <si>
    <t>$ TOT ENTREGADO + SOBRANTE</t>
  </si>
  <si>
    <t>DAYAN</t>
  </si>
  <si>
    <t>TRAVIESO</t>
  </si>
  <si>
    <t>CIRO</t>
  </si>
  <si>
    <t>FRANK</t>
  </si>
  <si>
    <t>TRABAJO</t>
  </si>
  <si>
    <t>GAN</t>
  </si>
  <si>
    <t>%</t>
  </si>
  <si>
    <t>MO</t>
  </si>
  <si>
    <t>JOSE ERNESTO</t>
  </si>
  <si>
    <t>ALEJANDRO V</t>
  </si>
  <si>
    <t>OSMANY</t>
  </si>
  <si>
    <t>YANDY</t>
  </si>
  <si>
    <t>PEDRO</t>
  </si>
  <si>
    <t>PEDRO PABLO</t>
  </si>
  <si>
    <t>YAISELIN</t>
  </si>
  <si>
    <t>YARIMA</t>
  </si>
  <si>
    <t>GISEL</t>
  </si>
  <si>
    <t>ANDRES</t>
  </si>
  <si>
    <t>YANEISIS</t>
  </si>
  <si>
    <t>LUIS REY</t>
  </si>
  <si>
    <t>FIDEL</t>
  </si>
  <si>
    <t>ALEJANDRO T</t>
  </si>
  <si>
    <t>CHUTY</t>
  </si>
  <si>
    <t>MAYKEL</t>
  </si>
  <si>
    <t>JAVIER</t>
  </si>
  <si>
    <t>ADRIAN</t>
  </si>
  <si>
    <t>ANAY</t>
  </si>
  <si>
    <t>HINIMA</t>
  </si>
  <si>
    <t>LISSETTE</t>
  </si>
  <si>
    <t>LCD</t>
  </si>
  <si>
    <t>LCD GALAXY TAB</t>
  </si>
  <si>
    <t>LCD NO ANDROID</t>
  </si>
  <si>
    <t>LCD TAB 7"</t>
  </si>
  <si>
    <t>LCD TAB 9"</t>
  </si>
  <si>
    <t>LCD TAB 10"</t>
  </si>
  <si>
    <t>TOUCH AND</t>
  </si>
  <si>
    <t>TOUCH GTAB</t>
  </si>
  <si>
    <t>TOUCH IPAD</t>
  </si>
  <si>
    <t>TOUCH NO ANDROID</t>
  </si>
  <si>
    <t>TOUCH TAB 8"</t>
  </si>
  <si>
    <t>TOUCH TAB 7.85"</t>
  </si>
  <si>
    <t>TOUCH TAB 7"</t>
  </si>
  <si>
    <t>TOUCH TAB 9"</t>
  </si>
  <si>
    <t>TOUCH TAB 10"</t>
  </si>
  <si>
    <t>ANILLOS PERS</t>
  </si>
  <si>
    <t>BAT DET</t>
  </si>
  <si>
    <t>BAT</t>
  </si>
  <si>
    <t>CD</t>
  </si>
  <si>
    <t>CARGADOR PF</t>
  </si>
  <si>
    <t>CARGADOR UNIV</t>
  </si>
  <si>
    <t>COV PERS</t>
  </si>
  <si>
    <t>COV</t>
  </si>
  <si>
    <t>COV DET</t>
  </si>
  <si>
    <t>GEVEY</t>
  </si>
  <si>
    <t>ML BT</t>
  </si>
  <si>
    <t>ML CABLE</t>
  </si>
  <si>
    <t>MEM USB</t>
  </si>
  <si>
    <t>MCP AAA</t>
  </si>
  <si>
    <t>MCP FIBRA CARBON</t>
  </si>
  <si>
    <t>MCP LARGE</t>
  </si>
  <si>
    <t>MCP MEDIUM</t>
  </si>
  <si>
    <t>MCP R</t>
  </si>
  <si>
    <t>MCP XLARGE</t>
  </si>
  <si>
    <t>MCP XSMALL</t>
  </si>
  <si>
    <t>MC</t>
  </si>
  <si>
    <t>MSD 8GB</t>
  </si>
  <si>
    <t>MSD 16GB</t>
  </si>
  <si>
    <t>MSD 32GB</t>
  </si>
  <si>
    <t>MSD 64GB</t>
  </si>
  <si>
    <t>OTROS</t>
  </si>
  <si>
    <t>PTA 1A</t>
  </si>
  <si>
    <t>PTA 2A</t>
  </si>
  <si>
    <t>RELOJ</t>
  </si>
  <si>
    <t>TARJETA INT</t>
  </si>
  <si>
    <t>TELEF</t>
  </si>
  <si>
    <t>CAMARAS</t>
  </si>
  <si>
    <t>BOCINAS</t>
  </si>
  <si>
    <t>BOTONES, MIC, JOY</t>
  </si>
  <si>
    <t>CRISTALES</t>
  </si>
  <si>
    <t>FLEX POWER, VOL, ETC</t>
  </si>
  <si>
    <t>FLEX</t>
  </si>
  <si>
    <t>PC CONECTOR</t>
  </si>
  <si>
    <t>PSIM</t>
  </si>
  <si>
    <t>TAPAS TRASERAS</t>
  </si>
  <si>
    <t>PC FLEX</t>
  </si>
  <si>
    <t>PLACAS</t>
  </si>
  <si>
    <t>BAT ADAPT</t>
  </si>
  <si>
    <t>ANILLOS UNIV</t>
  </si>
  <si>
    <t>TOUCH REC</t>
  </si>
  <si>
    <t>SOFT</t>
  </si>
  <si>
    <t>HARD</t>
  </si>
  <si>
    <t>CORREO</t>
  </si>
  <si>
    <t>APLIC</t>
  </si>
  <si>
    <t>TEC11:</t>
  </si>
  <si>
    <t>TEC13:</t>
  </si>
  <si>
    <t>TEC12:</t>
  </si>
  <si>
    <t>ASS LCD</t>
  </si>
  <si>
    <t>ASS AMOLED</t>
  </si>
  <si>
    <t>BAT INTERNA</t>
  </si>
  <si>
    <t>MO TOT</t>
  </si>
  <si>
    <t>Sabado</t>
  </si>
  <si>
    <t>TRABAJADOR</t>
  </si>
  <si>
    <t>DAVID</t>
  </si>
  <si>
    <t>SIM CUT</t>
  </si>
  <si>
    <t>TEC14:</t>
  </si>
  <si>
    <t>TEC:15</t>
  </si>
  <si>
    <t>ALAYN</t>
  </si>
  <si>
    <t>TEC16:</t>
  </si>
  <si>
    <t>TEC17:</t>
  </si>
  <si>
    <t>TEC18:</t>
  </si>
  <si>
    <t>TEC19:</t>
  </si>
  <si>
    <t>TEC20:</t>
  </si>
  <si>
    <t>REINIER T</t>
  </si>
  <si>
    <t>REINIER O</t>
  </si>
  <si>
    <t>NOMINA</t>
  </si>
  <si>
    <t>TIP</t>
  </si>
  <si>
    <t>TIPO/CANTIDAD</t>
  </si>
  <si>
    <t>TALLER</t>
  </si>
  <si>
    <t>C</t>
  </si>
  <si>
    <t>PM</t>
  </si>
  <si>
    <t>V</t>
  </si>
  <si>
    <t>X</t>
  </si>
  <si>
    <t>ON</t>
  </si>
  <si>
    <t>ALAIN</t>
  </si>
  <si>
    <t>CANTIDAD</t>
  </si>
  <si>
    <t>IMPORTE</t>
  </si>
  <si>
    <t>PEDRO P</t>
  </si>
  <si>
    <t>Tercio Old</t>
  </si>
  <si>
    <t>$ TOT</t>
  </si>
  <si>
    <t>TERCIO OLD</t>
  </si>
  <si>
    <t>RONALD</t>
  </si>
  <si>
    <t>SOFT1</t>
  </si>
  <si>
    <t>SOFT2</t>
  </si>
  <si>
    <t>SOFT3</t>
  </si>
  <si>
    <t>LEYENDA</t>
  </si>
  <si>
    <t>10&lt;</t>
  </si>
  <si>
    <t>15&lt;</t>
  </si>
  <si>
    <t>HARD1</t>
  </si>
  <si>
    <t>HARD3</t>
  </si>
  <si>
    <t>HARD2</t>
  </si>
  <si>
    <t>&gt;=10</t>
  </si>
  <si>
    <t>&gt;=15</t>
  </si>
  <si>
    <t>DESTINO/PROPOSITO</t>
  </si>
  <si>
    <t>TANIA</t>
  </si>
  <si>
    <t>MICHEL</t>
  </si>
  <si>
    <t>KEYLA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</si>
</sst>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[$-C0A]d\-mmm\-yy;@"/>
    <numFmt numFmtId="166" formatCode="[$-C0A]dd\-mmm\-yy;@"/>
    <numFmt numFmtId="167" formatCode="[$-C0A]d\ &quot;de&quot;\ mmmm\ &quot;de&quot;\ yyyy;@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/>
      <top style="thin">
        <color theme="0" tint="-0.249977111117893"/>
      </top>
      <bottom style="thin">
        <color auto="1"/>
      </bottom>
      <diagonal/>
    </border>
    <border>
      <left/>
      <right/>
      <top style="thin">
        <color theme="0" tint="-0.249977111117893"/>
      </top>
      <bottom style="thin">
        <color auto="1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auto="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 style="thin">
        <color theme="0" tint="-0.249977111117893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77111117893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auto="1"/>
      </right>
      <top/>
      <bottom style="thin">
        <color theme="0" tint="-0.249977111117893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auto="1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Alignment="1"/>
    <xf numFmtId="0" fontId="0" fillId="0" borderId="7" xfId="0" applyBorder="1" applyAlignment="1"/>
    <xf numFmtId="0" fontId="0" fillId="0" borderId="0" xfId="0" applyBorder="1" applyAlignment="1"/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hidden="1"/>
    </xf>
    <xf numFmtId="0" fontId="0" fillId="0" borderId="5" xfId="0" applyBorder="1" applyProtection="1">
      <protection hidden="1"/>
    </xf>
    <xf numFmtId="0" fontId="0" fillId="0" borderId="0" xfId="0" applyBorder="1" applyProtection="1">
      <protection hidden="1"/>
    </xf>
    <xf numFmtId="1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12" xfId="0" applyNumberFormat="1" applyBorder="1" applyAlignment="1" applyProtection="1">
      <alignment horizontal="right"/>
      <protection locked="0"/>
    </xf>
    <xf numFmtId="167" fontId="0" fillId="0" borderId="0" xfId="0" applyNumberFormat="1"/>
    <xf numFmtId="20" fontId="0" fillId="0" borderId="20" xfId="0" applyNumberFormat="1" applyBorder="1" applyAlignment="1" applyProtection="1">
      <alignment horizontal="left"/>
      <protection locked="0"/>
    </xf>
    <xf numFmtId="20" fontId="0" fillId="0" borderId="21" xfId="0" applyNumberFormat="1" applyBorder="1" applyAlignment="1" applyProtection="1">
      <alignment horizontal="left"/>
      <protection locked="0"/>
    </xf>
    <xf numFmtId="20" fontId="0" fillId="0" borderId="43" xfId="0" applyNumberFormat="1" applyBorder="1" applyAlignment="1" applyProtection="1">
      <alignment horizontal="left"/>
      <protection locked="0"/>
    </xf>
    <xf numFmtId="0" fontId="0" fillId="0" borderId="45" xfId="0" applyNumberFormat="1" applyBorder="1" applyAlignment="1" applyProtection="1">
      <alignment horizontal="right"/>
      <protection locked="0"/>
    </xf>
    <xf numFmtId="0" fontId="0" fillId="0" borderId="44" xfId="0" applyNumberFormat="1" applyBorder="1" applyAlignment="1" applyProtection="1">
      <alignment horizontal="right"/>
      <protection locked="0"/>
    </xf>
    <xf numFmtId="0" fontId="0" fillId="0" borderId="46" xfId="0" applyNumberFormat="1" applyBorder="1" applyAlignment="1" applyProtection="1">
      <alignment horizontal="right"/>
      <protection locked="0"/>
    </xf>
    <xf numFmtId="0" fontId="0" fillId="2" borderId="3" xfId="0" applyNumberFormat="1" applyFill="1" applyBorder="1" applyAlignment="1" applyProtection="1">
      <alignment horizontal="left"/>
    </xf>
    <xf numFmtId="0" fontId="0" fillId="2" borderId="42" xfId="0" applyFill="1" applyBorder="1" applyAlignment="1">
      <alignment horizontal="left"/>
    </xf>
    <xf numFmtId="0" fontId="0" fillId="0" borderId="54" xfId="0" applyBorder="1" applyAlignment="1" applyProtection="1">
      <alignment horizontal="left"/>
    </xf>
    <xf numFmtId="0" fontId="0" fillId="0" borderId="28" xfId="0" applyBorder="1" applyAlignment="1" applyProtection="1">
      <alignment horizontal="left"/>
    </xf>
    <xf numFmtId="0" fontId="0" fillId="0" borderId="1" xfId="0" applyNumberFormat="1" applyBorder="1" applyProtection="1">
      <protection locked="0"/>
    </xf>
    <xf numFmtId="0" fontId="0" fillId="0" borderId="25" xfId="0" applyBorder="1" applyAlignment="1" applyProtection="1">
      <alignment horizontal="left"/>
      <protection locked="0"/>
    </xf>
    <xf numFmtId="0" fontId="0" fillId="0" borderId="23" xfId="0" applyBorder="1" applyAlignment="1" applyProtection="1">
      <alignment horizontal="left"/>
      <protection locked="0"/>
    </xf>
    <xf numFmtId="0" fontId="0" fillId="0" borderId="47" xfId="0" applyNumberFormat="1" applyBorder="1" applyAlignment="1" applyProtection="1">
      <protection locked="0"/>
    </xf>
    <xf numFmtId="0" fontId="0" fillId="0" borderId="25" xfId="0" applyBorder="1" applyAlignment="1" applyProtection="1">
      <alignment horizontal="left"/>
      <protection locked="0"/>
    </xf>
    <xf numFmtId="0" fontId="0" fillId="0" borderId="23" xfId="0" applyBorder="1" applyAlignment="1" applyProtection="1">
      <alignment horizontal="left"/>
      <protection locked="0"/>
    </xf>
    <xf numFmtId="0" fontId="0" fillId="0" borderId="58" xfId="0" applyNumberFormat="1" applyBorder="1" applyAlignment="1" applyProtection="1">
      <alignment horizontal="right"/>
    </xf>
    <xf numFmtId="0" fontId="0" fillId="0" borderId="2" xfId="0" applyNumberFormat="1" applyBorder="1" applyAlignment="1" applyProtection="1">
      <alignment horizontal="right"/>
    </xf>
    <xf numFmtId="0" fontId="0" fillId="0" borderId="1" xfId="0" applyNumberFormat="1" applyBorder="1" applyAlignment="1" applyProtection="1">
      <alignment horizontal="right"/>
    </xf>
    <xf numFmtId="0" fontId="0" fillId="0" borderId="1" xfId="0" applyBorder="1" applyAlignment="1" applyProtection="1">
      <alignment horizontal="left"/>
    </xf>
    <xf numFmtId="0" fontId="0" fillId="0" borderId="2" xfId="0" applyBorder="1" applyAlignment="1" applyProtection="1"/>
    <xf numFmtId="0" fontId="0" fillId="0" borderId="1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1" xfId="0" applyBorder="1" applyProtection="1"/>
    <xf numFmtId="0" fontId="0" fillId="2" borderId="2" xfId="0" applyFill="1" applyBorder="1" applyAlignment="1" applyProtection="1">
      <alignment horizontal="center"/>
    </xf>
    <xf numFmtId="0" fontId="0" fillId="0" borderId="1" xfId="0" applyBorder="1" applyAlignment="1" applyProtection="1">
      <alignment horizontal="right"/>
    </xf>
    <xf numFmtId="0" fontId="0" fillId="2" borderId="2" xfId="0" applyFill="1" applyBorder="1" applyAlignment="1" applyProtection="1">
      <alignment horizontal="left"/>
    </xf>
    <xf numFmtId="0" fontId="0" fillId="2" borderId="3" xfId="0" applyFill="1" applyBorder="1" applyAlignment="1" applyProtection="1">
      <alignment horizontal="left"/>
    </xf>
    <xf numFmtId="0" fontId="0" fillId="2" borderId="3" xfId="0" applyFill="1" applyBorder="1" applyAlignment="1" applyProtection="1">
      <alignment horizontal="center"/>
    </xf>
    <xf numFmtId="0" fontId="0" fillId="2" borderId="4" xfId="0" applyFill="1" applyBorder="1" applyAlignment="1" applyProtection="1">
      <alignment horizontal="center"/>
    </xf>
    <xf numFmtId="0" fontId="0" fillId="0" borderId="23" xfId="0" applyBorder="1" applyAlignment="1" applyProtection="1"/>
    <xf numFmtId="0" fontId="0" fillId="0" borderId="22" xfId="0" applyBorder="1" applyAlignment="1" applyProtection="1">
      <alignment horizontal="left"/>
    </xf>
    <xf numFmtId="0" fontId="0" fillId="2" borderId="3" xfId="0" applyFill="1" applyBorder="1" applyAlignment="1" applyProtection="1"/>
    <xf numFmtId="0" fontId="0" fillId="2" borderId="42" xfId="0" applyFill="1" applyBorder="1" applyAlignment="1" applyProtection="1">
      <alignment horizontal="left"/>
    </xf>
    <xf numFmtId="0" fontId="0" fillId="3" borderId="1" xfId="0" applyFill="1" applyBorder="1" applyAlignment="1" applyProtection="1">
      <alignment horizontal="left"/>
    </xf>
    <xf numFmtId="0" fontId="0" fillId="4" borderId="1" xfId="0" applyFill="1" applyBorder="1" applyAlignment="1" applyProtection="1">
      <alignment horizontal="left"/>
    </xf>
    <xf numFmtId="0" fontId="0" fillId="5" borderId="1" xfId="0" applyFill="1" applyBorder="1" applyAlignment="1" applyProtection="1">
      <alignment horizontal="left"/>
    </xf>
    <xf numFmtId="0" fontId="0" fillId="0" borderId="2" xfId="0" applyBorder="1" applyProtection="1"/>
    <xf numFmtId="0" fontId="0" fillId="0" borderId="4" xfId="0" applyBorder="1" applyAlignment="1" applyProtection="1">
      <alignment horizontal="left"/>
    </xf>
    <xf numFmtId="165" fontId="0" fillId="2" borderId="3" xfId="0" applyNumberFormat="1" applyFill="1" applyBorder="1" applyAlignment="1" applyProtection="1">
      <alignment horizontal="right"/>
    </xf>
    <xf numFmtId="164" fontId="0" fillId="2" borderId="3" xfId="0" applyNumberFormat="1" applyFill="1" applyBorder="1" applyAlignment="1" applyProtection="1"/>
    <xf numFmtId="166" fontId="0" fillId="2" borderId="4" xfId="0" applyNumberFormat="1" applyFill="1" applyBorder="1" applyAlignment="1" applyProtection="1">
      <alignment horizontal="left"/>
    </xf>
    <xf numFmtId="0" fontId="0" fillId="0" borderId="0" xfId="0" applyBorder="1" applyProtection="1"/>
    <xf numFmtId="0" fontId="0" fillId="0" borderId="0" xfId="0" applyProtection="1"/>
    <xf numFmtId="0" fontId="0" fillId="0" borderId="13" xfId="0" applyBorder="1" applyProtection="1"/>
    <xf numFmtId="0" fontId="0" fillId="0" borderId="45" xfId="0" applyBorder="1" applyProtection="1"/>
    <xf numFmtId="0" fontId="0" fillId="0" borderId="6" xfId="0" applyBorder="1" applyProtection="1"/>
    <xf numFmtId="0" fontId="0" fillId="0" borderId="61" xfId="0" applyBorder="1" applyProtection="1"/>
    <xf numFmtId="49" fontId="0" fillId="3" borderId="1" xfId="0" applyNumberFormat="1" applyFill="1" applyBorder="1" applyAlignment="1" applyProtection="1">
      <alignment horizontal="left"/>
    </xf>
    <xf numFmtId="0" fontId="0" fillId="0" borderId="53" xfId="0" applyBorder="1" applyProtection="1"/>
    <xf numFmtId="0" fontId="0" fillId="0" borderId="29" xfId="0" applyBorder="1" applyProtection="1"/>
    <xf numFmtId="0" fontId="0" fillId="0" borderId="59" xfId="0" applyBorder="1" applyProtection="1"/>
    <xf numFmtId="0" fontId="0" fillId="0" borderId="60" xfId="0" applyBorder="1" applyAlignment="1" applyProtection="1">
      <alignment horizontal="left"/>
    </xf>
    <xf numFmtId="0" fontId="0" fillId="0" borderId="0" xfId="0" applyAlignment="1" applyProtection="1"/>
    <xf numFmtId="0" fontId="0" fillId="0" borderId="4" xfId="0" applyBorder="1" applyProtection="1"/>
    <xf numFmtId="0" fontId="0" fillId="0" borderId="3" xfId="0" applyBorder="1" applyProtection="1"/>
    <xf numFmtId="0" fontId="0" fillId="0" borderId="8" xfId="0" applyBorder="1" applyProtection="1"/>
    <xf numFmtId="0" fontId="0" fillId="0" borderId="14" xfId="0" applyBorder="1" applyProtection="1"/>
    <xf numFmtId="0" fontId="0" fillId="0" borderId="0" xfId="0" applyBorder="1" applyAlignment="1" applyProtection="1">
      <alignment horizontal="right"/>
    </xf>
    <xf numFmtId="2" fontId="0" fillId="0" borderId="1" xfId="0" applyNumberFormat="1" applyBorder="1" applyProtection="1"/>
    <xf numFmtId="0" fontId="4" fillId="6" borderId="62" xfId="0" applyFont="1" applyFill="1" applyBorder="1"/>
    <xf numFmtId="0" fontId="0" fillId="7" borderId="63" xfId="0" applyFont="1" applyFill="1" applyBorder="1"/>
    <xf numFmtId="0" fontId="0" fillId="8" borderId="63" xfId="0" applyFont="1" applyFill="1" applyBorder="1"/>
    <xf numFmtId="0" fontId="0" fillId="8" borderId="64" xfId="0" applyFont="1" applyFill="1" applyBorder="1"/>
    <xf numFmtId="0" fontId="0" fillId="0" borderId="0" xfId="0" applyAlignment="1">
      <alignment horizontal="left"/>
    </xf>
    <xf numFmtId="0" fontId="0" fillId="0" borderId="1" xfId="0" applyBorder="1"/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0" borderId="0" xfId="0" applyProtection="1">
      <protection locked="0"/>
    </xf>
    <xf numFmtId="0" fontId="0" fillId="0" borderId="41" xfId="0" applyNumberFormat="1" applyBorder="1" applyAlignment="1" applyProtection="1">
      <alignment horizontal="left"/>
      <protection locked="0"/>
    </xf>
    <xf numFmtId="0" fontId="0" fillId="0" borderId="11" xfId="0" applyNumberFormat="1" applyBorder="1" applyAlignment="1" applyProtection="1">
      <alignment horizontal="left"/>
      <protection locked="0"/>
    </xf>
    <xf numFmtId="0" fontId="0" fillId="0" borderId="40" xfId="0" applyNumberFormat="1" applyBorder="1" applyAlignment="1" applyProtection="1">
      <alignment horizontal="left"/>
      <protection locked="0"/>
    </xf>
    <xf numFmtId="0" fontId="0" fillId="0" borderId="16" xfId="0" applyNumberFormat="1" applyBorder="1" applyAlignment="1" applyProtection="1">
      <alignment horizontal="left"/>
      <protection locked="0"/>
    </xf>
    <xf numFmtId="0" fontId="0" fillId="0" borderId="45" xfId="0" applyBorder="1" applyProtection="1">
      <protection locked="0"/>
    </xf>
    <xf numFmtId="0" fontId="0" fillId="0" borderId="52" xfId="0" applyBorder="1" applyProtection="1">
      <protection locked="0"/>
    </xf>
    <xf numFmtId="0" fontId="0" fillId="0" borderId="61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0" xfId="0" applyBorder="1" applyProtection="1">
      <protection locked="0"/>
    </xf>
    <xf numFmtId="20" fontId="0" fillId="0" borderId="13" xfId="0" applyNumberFormat="1" applyBorder="1" applyProtection="1">
      <protection locked="0"/>
    </xf>
    <xf numFmtId="20" fontId="0" fillId="0" borderId="6" xfId="0" applyNumberFormat="1" applyBorder="1" applyProtection="1">
      <protection locked="0"/>
    </xf>
    <xf numFmtId="20" fontId="0" fillId="0" borderId="8" xfId="0" applyNumberFormat="1" applyBorder="1" applyProtection="1">
      <protection locked="0"/>
    </xf>
    <xf numFmtId="20" fontId="0" fillId="0" borderId="12" xfId="0" applyNumberFormat="1" applyBorder="1" applyAlignment="1" applyProtection="1">
      <alignment horizontal="right"/>
      <protection locked="0"/>
    </xf>
    <xf numFmtId="0" fontId="0" fillId="0" borderId="25" xfId="0" applyBorder="1" applyAlignment="1" applyProtection="1">
      <alignment horizontal="left"/>
      <protection locked="0"/>
    </xf>
    <xf numFmtId="0" fontId="0" fillId="2" borderId="2" xfId="0" applyFill="1" applyBorder="1" applyAlignment="1" applyProtection="1">
      <alignment horizontal="left"/>
    </xf>
    <xf numFmtId="0" fontId="0" fillId="2" borderId="42" xfId="0" applyFill="1" applyBorder="1" applyAlignment="1" applyProtection="1">
      <alignment horizontal="left"/>
    </xf>
    <xf numFmtId="0" fontId="0" fillId="2" borderId="3" xfId="0" applyNumberFormat="1" applyFill="1" applyBorder="1" applyAlignment="1" applyProtection="1">
      <alignment horizontal="left"/>
      <protection locked="0"/>
    </xf>
    <xf numFmtId="0" fontId="0" fillId="2" borderId="4" xfId="0" applyNumberFormat="1" applyFill="1" applyBorder="1" applyAlignment="1" applyProtection="1">
      <alignment horizontal="left"/>
      <protection locked="0"/>
    </xf>
    <xf numFmtId="0" fontId="0" fillId="0" borderId="41" xfId="0" applyNumberFormat="1" applyBorder="1" applyAlignment="1" applyProtection="1">
      <alignment horizontal="left"/>
      <protection locked="0"/>
    </xf>
    <xf numFmtId="0" fontId="0" fillId="0" borderId="11" xfId="0" applyNumberFormat="1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0" fillId="0" borderId="19" xfId="0" applyBorder="1" applyAlignment="1" applyProtection="1">
      <alignment horizontal="left"/>
      <protection locked="0"/>
    </xf>
    <xf numFmtId="0" fontId="0" fillId="2" borderId="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167" fontId="0" fillId="2" borderId="3" xfId="0" applyNumberFormat="1" applyFill="1" applyBorder="1" applyAlignment="1" applyProtection="1">
      <alignment horizontal="center"/>
      <protection locked="0"/>
    </xf>
    <xf numFmtId="167" fontId="0" fillId="2" borderId="4" xfId="0" applyNumberFormat="1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right"/>
    </xf>
    <xf numFmtId="0" fontId="0" fillId="0" borderId="3" xfId="0" applyBorder="1" applyAlignment="1" applyProtection="1">
      <alignment horizontal="left"/>
    </xf>
    <xf numFmtId="0" fontId="0" fillId="0" borderId="4" xfId="0" applyBorder="1" applyAlignment="1" applyProtection="1">
      <alignment horizontal="left"/>
    </xf>
    <xf numFmtId="0" fontId="0" fillId="0" borderId="25" xfId="0" applyBorder="1" applyAlignment="1" applyProtection="1">
      <alignment horizontal="left"/>
      <protection locked="0"/>
    </xf>
    <xf numFmtId="0" fontId="0" fillId="0" borderId="26" xfId="0" applyBorder="1" applyAlignment="1" applyProtection="1">
      <alignment horizontal="left"/>
      <protection locked="0"/>
    </xf>
    <xf numFmtId="0" fontId="0" fillId="0" borderId="27" xfId="0" applyBorder="1" applyAlignment="1" applyProtection="1">
      <alignment horizontal="left"/>
      <protection locked="0"/>
    </xf>
    <xf numFmtId="0" fontId="0" fillId="0" borderId="37" xfId="0" applyBorder="1" applyAlignment="1" applyProtection="1">
      <alignment horizontal="left"/>
      <protection locked="0"/>
    </xf>
    <xf numFmtId="0" fontId="0" fillId="0" borderId="38" xfId="0" applyBorder="1" applyAlignment="1" applyProtection="1">
      <alignment horizontal="left"/>
      <protection locked="0"/>
    </xf>
    <xf numFmtId="0" fontId="0" fillId="0" borderId="39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0" fillId="0" borderId="36" xfId="0" applyBorder="1" applyAlignment="1" applyProtection="1">
      <alignment horizontal="left"/>
      <protection locked="0"/>
    </xf>
    <xf numFmtId="0" fontId="0" fillId="0" borderId="48" xfId="0" applyNumberFormat="1" applyBorder="1" applyAlignment="1" applyProtection="1">
      <alignment horizontal="left"/>
      <protection locked="0"/>
    </xf>
    <xf numFmtId="0" fontId="0" fillId="0" borderId="49" xfId="0" applyNumberFormat="1" applyBorder="1" applyAlignment="1" applyProtection="1">
      <alignment horizontal="left"/>
      <protection locked="0"/>
    </xf>
    <xf numFmtId="0" fontId="0" fillId="0" borderId="22" xfId="0" applyBorder="1" applyAlignment="1" applyProtection="1">
      <alignment horizontal="left"/>
    </xf>
    <xf numFmtId="0" fontId="0" fillId="0" borderId="23" xfId="0" applyBorder="1" applyAlignment="1" applyProtection="1">
      <alignment horizontal="left"/>
    </xf>
    <xf numFmtId="0" fontId="0" fillId="0" borderId="23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167" fontId="0" fillId="2" borderId="3" xfId="0" applyNumberFormat="1" applyFill="1" applyBorder="1" applyAlignment="1" applyProtection="1">
      <alignment horizontal="center"/>
    </xf>
    <xf numFmtId="167" fontId="0" fillId="2" borderId="4" xfId="0" applyNumberFormat="1" applyFill="1" applyBorder="1" applyAlignment="1" applyProtection="1">
      <alignment horizontal="center"/>
    </xf>
    <xf numFmtId="0" fontId="0" fillId="0" borderId="15" xfId="0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40" xfId="0" applyNumberFormat="1" applyBorder="1" applyAlignment="1" applyProtection="1">
      <alignment horizontal="left"/>
      <protection locked="0"/>
    </xf>
    <xf numFmtId="0" fontId="0" fillId="0" borderId="16" xfId="0" applyNumberFormat="1" applyBorder="1" applyAlignment="1" applyProtection="1">
      <alignment horizontal="left"/>
      <protection locked="0"/>
    </xf>
    <xf numFmtId="0" fontId="0" fillId="0" borderId="55" xfId="0" applyBorder="1" applyAlignment="1" applyProtection="1">
      <alignment horizontal="left"/>
      <protection locked="0"/>
    </xf>
    <xf numFmtId="0" fontId="0" fillId="0" borderId="56" xfId="0" applyBorder="1" applyAlignment="1" applyProtection="1">
      <alignment horizontal="left"/>
      <protection locked="0"/>
    </xf>
    <xf numFmtId="0" fontId="0" fillId="0" borderId="30" xfId="0" applyNumberFormat="1" applyBorder="1" applyAlignment="1" applyProtection="1">
      <alignment horizontal="right"/>
    </xf>
    <xf numFmtId="0" fontId="0" fillId="0" borderId="31" xfId="0" applyNumberFormat="1" applyBorder="1" applyAlignment="1" applyProtection="1">
      <alignment horizontal="right"/>
    </xf>
    <xf numFmtId="0" fontId="0" fillId="0" borderId="56" xfId="0" applyNumberFormat="1" applyBorder="1" applyAlignment="1" applyProtection="1">
      <alignment horizontal="right"/>
    </xf>
    <xf numFmtId="0" fontId="0" fillId="0" borderId="57" xfId="0" applyNumberFormat="1" applyBorder="1" applyAlignment="1" applyProtection="1">
      <alignment horizontal="right"/>
    </xf>
    <xf numFmtId="0" fontId="0" fillId="0" borderId="8" xfId="0" applyBorder="1" applyAlignment="1" applyProtection="1">
      <alignment horizontal="left"/>
    </xf>
    <xf numFmtId="0" fontId="0" fillId="0" borderId="10" xfId="0" applyBorder="1" applyAlignment="1" applyProtection="1">
      <alignment horizontal="left"/>
    </xf>
    <xf numFmtId="0" fontId="0" fillId="0" borderId="13" xfId="0" applyBorder="1" applyAlignment="1" applyProtection="1">
      <alignment horizontal="left"/>
    </xf>
    <xf numFmtId="0" fontId="0" fillId="0" borderId="52" xfId="0" applyBorder="1" applyAlignment="1" applyProtection="1">
      <alignment horizontal="left"/>
    </xf>
    <xf numFmtId="0" fontId="0" fillId="0" borderId="6" xfId="0" applyBorder="1" applyAlignment="1" applyProtection="1">
      <alignment horizontal="left"/>
    </xf>
    <xf numFmtId="0" fontId="0" fillId="0" borderId="7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9" xfId="0" applyBorder="1" applyAlignment="1" applyProtection="1">
      <alignment horizontal="left"/>
    </xf>
    <xf numFmtId="0" fontId="0" fillId="0" borderId="9" xfId="0" applyBorder="1" applyAlignment="1">
      <alignment horizontal="center"/>
    </xf>
    <xf numFmtId="0" fontId="0" fillId="0" borderId="22" xfId="0" applyNumberFormat="1" applyBorder="1" applyAlignment="1" applyProtection="1">
      <alignment horizontal="right"/>
    </xf>
    <xf numFmtId="0" fontId="0" fillId="0" borderId="23" xfId="0" applyNumberFormat="1" applyBorder="1" applyAlignment="1" applyProtection="1">
      <alignment horizontal="right"/>
    </xf>
    <xf numFmtId="0" fontId="0" fillId="0" borderId="24" xfId="0" applyNumberFormat="1" applyBorder="1" applyAlignment="1" applyProtection="1">
      <alignment horizontal="right"/>
    </xf>
    <xf numFmtId="0" fontId="0" fillId="0" borderId="25" xfId="0" applyNumberFormat="1" applyBorder="1" applyAlignment="1" applyProtection="1">
      <alignment horizontal="right"/>
    </xf>
    <xf numFmtId="0" fontId="0" fillId="0" borderId="26" xfId="0" applyNumberFormat="1" applyBorder="1" applyAlignment="1" applyProtection="1">
      <alignment horizontal="right"/>
    </xf>
    <xf numFmtId="0" fontId="0" fillId="0" borderId="27" xfId="0" applyNumberFormat="1" applyBorder="1" applyAlignment="1" applyProtection="1">
      <alignment horizontal="right"/>
    </xf>
    <xf numFmtId="0" fontId="0" fillId="0" borderId="3" xfId="0" applyBorder="1" applyAlignment="1" applyProtection="1">
      <alignment horizontal="center"/>
    </xf>
    <xf numFmtId="0" fontId="0" fillId="0" borderId="25" xfId="0" applyBorder="1" applyAlignment="1" applyProtection="1">
      <alignment horizontal="left"/>
    </xf>
    <xf numFmtId="0" fontId="0" fillId="0" borderId="26" xfId="0" applyBorder="1" applyAlignment="1" applyProtection="1">
      <alignment horizontal="left"/>
    </xf>
    <xf numFmtId="0" fontId="0" fillId="0" borderId="27" xfId="0" applyBorder="1" applyAlignment="1" applyProtection="1">
      <alignment horizontal="left"/>
    </xf>
    <xf numFmtId="0" fontId="0" fillId="0" borderId="2" xfId="0" applyFill="1" applyBorder="1" applyAlignment="1" applyProtection="1">
      <alignment horizontal="left"/>
    </xf>
    <xf numFmtId="0" fontId="0" fillId="0" borderId="4" xfId="0" applyFill="1" applyBorder="1" applyAlignment="1" applyProtection="1">
      <alignment horizontal="left"/>
    </xf>
    <xf numFmtId="0" fontId="0" fillId="0" borderId="2" xfId="0" applyNumberFormat="1" applyBorder="1" applyAlignment="1" applyProtection="1">
      <alignment horizontal="right"/>
    </xf>
    <xf numFmtId="0" fontId="0" fillId="0" borderId="3" xfId="0" applyNumberFormat="1" applyBorder="1" applyAlignment="1" applyProtection="1">
      <alignment horizontal="right"/>
    </xf>
    <xf numFmtId="0" fontId="0" fillId="0" borderId="4" xfId="0" applyNumberFormat="1" applyBorder="1" applyAlignment="1" applyProtection="1">
      <alignment horizontal="right"/>
    </xf>
    <xf numFmtId="0" fontId="0" fillId="0" borderId="50" xfId="0" applyBorder="1" applyAlignment="1" applyProtection="1">
      <alignment horizontal="left"/>
    </xf>
    <xf numFmtId="0" fontId="0" fillId="0" borderId="51" xfId="0" applyBorder="1" applyAlignment="1" applyProtection="1">
      <alignment horizontal="left"/>
    </xf>
    <xf numFmtId="49" fontId="0" fillId="3" borderId="1" xfId="0" applyNumberFormat="1" applyFill="1" applyBorder="1" applyAlignment="1" applyProtection="1">
      <alignment horizontal="left"/>
    </xf>
    <xf numFmtId="49" fontId="0" fillId="3" borderId="1" xfId="0" applyNumberFormat="1" applyFill="1" applyBorder="1" applyAlignment="1" applyProtection="1">
      <alignment horizontal="right"/>
    </xf>
    <xf numFmtId="0" fontId="0" fillId="0" borderId="32" xfId="0" applyNumberFormat="1" applyBorder="1" applyAlignment="1" applyProtection="1">
      <alignment horizontal="right"/>
    </xf>
    <xf numFmtId="0" fontId="0" fillId="0" borderId="33" xfId="0" applyNumberFormat="1" applyBorder="1" applyAlignment="1" applyProtection="1">
      <alignment horizontal="right"/>
    </xf>
    <xf numFmtId="0" fontId="0" fillId="0" borderId="34" xfId="0" applyNumberFormat="1" applyBorder="1" applyAlignment="1" applyProtection="1">
      <alignment horizontal="right"/>
    </xf>
    <xf numFmtId="0" fontId="0" fillId="0" borderId="30" xfId="0" applyNumberFormat="1" applyBorder="1" applyAlignment="1" applyProtection="1">
      <alignment horizontal="left"/>
      <protection locked="0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36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</dxf>
    <dxf>
      <font>
        <color rgb="FFC00000"/>
      </font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</dxf>
    <dxf>
      <font>
        <color rgb="FFC00000"/>
      </font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D2:E76" totalsRowShown="0">
  <autoFilter ref="D2:E76"/>
  <tableColumns count="2">
    <tableColumn id="1" name="TRABAJO"/>
    <tableColumn id="2" name="%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:B38" totalsRowShown="0">
  <autoFilter ref="A2:B38"/>
  <tableColumns count="2">
    <tableColumn id="1" name="TEC"/>
    <tableColumn id="2" name="%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G2:G8" totalsRowShown="0">
  <autoFilter ref="G2:G8"/>
  <tableColumns count="1">
    <tableColumn id="1" name="TALLER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la3" displayName="Tabla3" ref="B2:D72" totalsRowShown="0">
  <autoFilter ref="B2:D72"/>
  <tableColumns count="3">
    <tableColumn id="1" name="TRABAJO" dataDxfId="1"/>
    <tableColumn id="2" name="CANTIDAD">
      <calculatedColumnFormula>SUM((COUNTIF(Domingo!$B$3:$B$150,ANALISIS!B3)),(COUNTIF(Lunes!$B$3:$B$150,ANALISIS!B3)),(COUNTIF(Martes!$B$3:$B$150,ANALISIS!B3)),(COUNTIF(Miercoles!$B$3:$B$150,ANALISIS!B3)),(COUNTIF(Jueves!$B$3:$B$150,ANALISIS!B3)),(COUNTIF(Viernes!$B$3:$B$150,ANALISIS!B3)),(COUNTIF(Sabado!$B$3:$B$150,ANALISIS!B3)))</calculatedColumnFormula>
    </tableColumn>
    <tableColumn id="3" name="IMPORTE" dataDxfId="0">
      <calculatedColumnFormula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4"/>
  <sheetViews>
    <sheetView tabSelected="1" zoomScale="113" zoomScaleNormal="70" zoomScalePageLayoutView="150" workbookViewId="0">
      <pane ySplit="2" topLeftCell="A3" activePane="bottomLeft" state="frozen"/>
      <selection activeCell="I1" sqref="I1:L1"/>
      <selection pane="bottomLeft" activeCell="C3" sqref="C3:D3"/>
    </sheetView>
  </sheetViews>
  <sheetFormatPr baseColWidth="10" defaultColWidth="9.109375" defaultRowHeight="16.5" customHeight="1" x14ac:dyDescent="0.3"/>
  <cols>
    <col min="1" max="1" width="6.109375" bestFit="1" customWidth="1"/>
    <col min="2" max="2" width="21.44140625" customWidth="1"/>
    <col min="3" max="3" width="33.33203125" style="1" customWidth="1"/>
    <col min="4" max="4" width="10.6640625" customWidth="1"/>
    <col min="5" max="5" width="7.33203125" customWidth="1"/>
    <col min="6" max="8" width="5" customWidth="1"/>
    <col min="9" max="10" width="5" style="1" customWidth="1"/>
    <col min="11" max="11" width="7.44140625" style="1" bestFit="1" customWidth="1"/>
    <col min="12" max="12" width="2.44140625" style="1" customWidth="1"/>
    <col min="13" max="13" width="11.44140625" customWidth="1"/>
    <col min="17" max="17" width="23.33203125" bestFit="1" customWidth="1"/>
  </cols>
  <sheetData>
    <row r="1" spans="1:17" ht="16.5" customHeight="1" x14ac:dyDescent="0.3">
      <c r="A1" s="114" t="s">
        <v>29</v>
      </c>
      <c r="B1" s="115"/>
      <c r="C1" s="108" t="s">
        <v>180</v>
      </c>
      <c r="D1" s="109"/>
      <c r="E1" s="45" t="s">
        <v>1</v>
      </c>
      <c r="F1" s="120" t="s">
        <v>37</v>
      </c>
      <c r="G1" s="120"/>
      <c r="H1" s="118">
        <v>43989</v>
      </c>
      <c r="I1" s="118"/>
      <c r="J1" s="118"/>
      <c r="K1" s="118"/>
      <c r="L1" s="118"/>
      <c r="M1" s="119"/>
      <c r="N1" s="46" t="s">
        <v>187</v>
      </c>
      <c r="O1" s="46" t="s">
        <v>57</v>
      </c>
      <c r="Q1" s="20"/>
    </row>
    <row r="2" spans="1:17" ht="16.5" customHeight="1" x14ac:dyDescent="0.3">
      <c r="A2" s="40" t="s">
        <v>0</v>
      </c>
      <c r="B2" s="41" t="s">
        <v>64</v>
      </c>
      <c r="C2" s="121" t="s">
        <v>176</v>
      </c>
      <c r="D2" s="122"/>
      <c r="E2" s="42" t="s">
        <v>3</v>
      </c>
      <c r="F2" s="42" t="s">
        <v>5</v>
      </c>
      <c r="G2" s="42" t="s">
        <v>36</v>
      </c>
      <c r="H2" s="42" t="s">
        <v>7</v>
      </c>
      <c r="I2" s="43" t="s">
        <v>65</v>
      </c>
      <c r="J2" s="43" t="s">
        <v>66</v>
      </c>
      <c r="K2" s="43" t="s">
        <v>67</v>
      </c>
      <c r="L2" s="116" t="s">
        <v>2</v>
      </c>
      <c r="M2" s="117"/>
      <c r="N2" s="44">
        <f>ROUND(((E151-F151-G151-H151)/3),3)</f>
        <v>0</v>
      </c>
      <c r="O2" s="31">
        <v>5</v>
      </c>
    </row>
    <row r="3" spans="1:17" ht="16.5" customHeight="1" x14ac:dyDescent="0.3">
      <c r="A3" s="22"/>
      <c r="B3" s="34"/>
      <c r="C3" s="110"/>
      <c r="D3" s="111"/>
      <c r="E3" s="19"/>
      <c r="F3" s="19"/>
      <c r="G3" s="19"/>
      <c r="H3" s="19"/>
      <c r="I3" s="37">
        <f t="shared" ref="I3:I10" si="0">E3-F3-G3</f>
        <v>0</v>
      </c>
      <c r="J3" s="37">
        <f>IF(B3="",0,VLOOKUP(B3,Tabla1[],2,0))</f>
        <v>0</v>
      </c>
      <c r="K3" s="37">
        <f t="shared" ref="K3:K10" si="1">IF(E3&lt;0,J3*(-1),J3)</f>
        <v>0</v>
      </c>
      <c r="L3" s="112"/>
      <c r="M3" s="113"/>
    </row>
    <row r="4" spans="1:17" ht="16.5" customHeight="1" x14ac:dyDescent="0.3">
      <c r="A4" s="22"/>
      <c r="B4" s="34"/>
      <c r="C4" s="110"/>
      <c r="D4" s="111"/>
      <c r="E4" s="19"/>
      <c r="F4" s="19"/>
      <c r="G4" s="19"/>
      <c r="H4" s="19"/>
      <c r="I4" s="37">
        <f t="shared" si="0"/>
        <v>0</v>
      </c>
      <c r="J4" s="37">
        <f>IF(B4="",0,VLOOKUP(B4,Tabla1[],2,0))</f>
        <v>0</v>
      </c>
      <c r="K4" s="37">
        <f t="shared" si="1"/>
        <v>0</v>
      </c>
      <c r="L4" s="112"/>
      <c r="M4" s="113"/>
    </row>
    <row r="5" spans="1:17" s="1" customFormat="1" ht="16.5" customHeight="1" x14ac:dyDescent="0.3">
      <c r="A5" s="22"/>
      <c r="B5" s="34"/>
      <c r="C5" s="110"/>
      <c r="D5" s="111"/>
      <c r="E5" s="19"/>
      <c r="F5" s="19"/>
      <c r="G5" s="19"/>
      <c r="H5" s="19"/>
      <c r="I5" s="37">
        <f t="shared" si="0"/>
        <v>0</v>
      </c>
      <c r="J5" s="37">
        <f>IF(B5="",0,VLOOKUP(B5,Tabla1[],2,0))</f>
        <v>0</v>
      </c>
      <c r="K5" s="37">
        <f t="shared" si="1"/>
        <v>0</v>
      </c>
      <c r="L5" s="112"/>
      <c r="M5" s="113"/>
    </row>
    <row r="6" spans="1:17" ht="16.5" customHeight="1" x14ac:dyDescent="0.3">
      <c r="A6" s="22"/>
      <c r="B6" s="34"/>
      <c r="C6" s="110"/>
      <c r="D6" s="111"/>
      <c r="E6" s="19"/>
      <c r="F6" s="19"/>
      <c r="G6" s="19"/>
      <c r="H6" s="19"/>
      <c r="I6" s="37">
        <f t="shared" si="0"/>
        <v>0</v>
      </c>
      <c r="J6" s="37">
        <f>IF(B6="",0,VLOOKUP(B6,Tabla1[],2,0))</f>
        <v>0</v>
      </c>
      <c r="K6" s="37">
        <f t="shared" si="1"/>
        <v>0</v>
      </c>
      <c r="L6" s="112"/>
      <c r="M6" s="113"/>
      <c r="N6" s="1"/>
      <c r="O6" s="1"/>
      <c r="P6" s="1"/>
      <c r="Q6" s="1"/>
    </row>
    <row r="7" spans="1:17" ht="16.5" customHeight="1" x14ac:dyDescent="0.3">
      <c r="A7" s="22"/>
      <c r="B7" s="34"/>
      <c r="C7" s="110"/>
      <c r="D7" s="111"/>
      <c r="E7" s="19"/>
      <c r="F7" s="19"/>
      <c r="G7" s="19"/>
      <c r="H7" s="19"/>
      <c r="I7" s="37">
        <f t="shared" si="0"/>
        <v>0</v>
      </c>
      <c r="J7" s="37">
        <f>IF(B7="",0,VLOOKUP(B7,Tabla1[],2,0))</f>
        <v>0</v>
      </c>
      <c r="K7" s="37">
        <f t="shared" si="1"/>
        <v>0</v>
      </c>
      <c r="L7" s="112"/>
      <c r="M7" s="113"/>
      <c r="N7" s="1"/>
      <c r="O7" s="1"/>
      <c r="P7" s="1"/>
      <c r="Q7" s="1"/>
    </row>
    <row r="8" spans="1:17" ht="16.5" customHeight="1" x14ac:dyDescent="0.3">
      <c r="A8" s="22"/>
      <c r="B8" s="34"/>
      <c r="C8" s="110"/>
      <c r="D8" s="111"/>
      <c r="E8" s="19"/>
      <c r="F8" s="19"/>
      <c r="G8" s="19"/>
      <c r="H8" s="19"/>
      <c r="I8" s="37">
        <f t="shared" si="0"/>
        <v>0</v>
      </c>
      <c r="J8" s="37">
        <f>IF(B8="",0,VLOOKUP(B8,Tabla1[],2,0))</f>
        <v>0</v>
      </c>
      <c r="K8" s="37">
        <f t="shared" si="1"/>
        <v>0</v>
      </c>
      <c r="L8" s="112"/>
      <c r="M8" s="113"/>
      <c r="N8" s="1"/>
      <c r="O8" s="1"/>
      <c r="P8" s="1"/>
      <c r="Q8" s="1"/>
    </row>
    <row r="9" spans="1:17" ht="16.5" customHeight="1" x14ac:dyDescent="0.3">
      <c r="A9" s="22"/>
      <c r="B9" s="34"/>
      <c r="C9" s="110"/>
      <c r="D9" s="111"/>
      <c r="E9" s="19"/>
      <c r="F9" s="19"/>
      <c r="G9" s="19"/>
      <c r="H9" s="19"/>
      <c r="I9" s="37">
        <f t="shared" si="0"/>
        <v>0</v>
      </c>
      <c r="J9" s="37">
        <f>IF(B9="",0,VLOOKUP(B9,Tabla1[],2,0))</f>
        <v>0</v>
      </c>
      <c r="K9" s="37">
        <f t="shared" si="1"/>
        <v>0</v>
      </c>
      <c r="L9" s="112"/>
      <c r="M9" s="113"/>
      <c r="N9" s="1"/>
      <c r="O9" s="1"/>
      <c r="P9" s="1"/>
      <c r="Q9" s="1"/>
    </row>
    <row r="10" spans="1:17" ht="16.5" customHeight="1" x14ac:dyDescent="0.3">
      <c r="A10" s="22"/>
      <c r="B10" s="34"/>
      <c r="C10" s="110"/>
      <c r="D10" s="111"/>
      <c r="E10" s="19"/>
      <c r="F10" s="19"/>
      <c r="G10" s="19"/>
      <c r="H10" s="19"/>
      <c r="I10" s="37">
        <f t="shared" si="0"/>
        <v>0</v>
      </c>
      <c r="J10" s="37">
        <f>IF(B10="",0,VLOOKUP(B10,Tabla1[],2,0))</f>
        <v>0</v>
      </c>
      <c r="K10" s="37">
        <f t="shared" si="1"/>
        <v>0</v>
      </c>
      <c r="L10" s="112"/>
      <c r="M10" s="113"/>
      <c r="N10" s="1"/>
      <c r="O10" s="1"/>
      <c r="P10" s="1"/>
      <c r="Q10" s="1"/>
    </row>
    <row r="11" spans="1:17" ht="16.5" customHeight="1" x14ac:dyDescent="0.3">
      <c r="A11" s="22"/>
      <c r="B11" s="34"/>
      <c r="C11" s="110"/>
      <c r="D11" s="111"/>
      <c r="E11" s="19"/>
      <c r="F11" s="19"/>
      <c r="G11" s="19"/>
      <c r="H11" s="19"/>
      <c r="I11" s="37">
        <f t="shared" ref="I11:I67" si="2">E11-F11-G11</f>
        <v>0</v>
      </c>
      <c r="J11" s="37">
        <f>IF(B11="",0,VLOOKUP(B11,Tabla1[],2,0))</f>
        <v>0</v>
      </c>
      <c r="K11" s="37">
        <f t="shared" ref="K11:K67" si="3">IF(E11&lt;0,J11*(-1),J11)</f>
        <v>0</v>
      </c>
      <c r="L11" s="112"/>
      <c r="M11" s="113"/>
      <c r="N11" s="1"/>
      <c r="O11" s="1"/>
      <c r="P11" s="1"/>
      <c r="Q11" s="1"/>
    </row>
    <row r="12" spans="1:17" ht="16.5" customHeight="1" x14ac:dyDescent="0.3">
      <c r="A12" s="22"/>
      <c r="B12" s="34"/>
      <c r="C12" s="110"/>
      <c r="D12" s="111"/>
      <c r="E12" s="19"/>
      <c r="F12" s="19"/>
      <c r="G12" s="19"/>
      <c r="H12" s="19"/>
      <c r="I12" s="37">
        <f t="shared" si="2"/>
        <v>0</v>
      </c>
      <c r="J12" s="37">
        <f>IF(B12="",0,VLOOKUP(B12,Tabla1[],2,0))</f>
        <v>0</v>
      </c>
      <c r="K12" s="37">
        <f t="shared" si="3"/>
        <v>0</v>
      </c>
      <c r="L12" s="112"/>
      <c r="M12" s="113"/>
      <c r="N12" s="1"/>
      <c r="O12" s="1"/>
      <c r="P12" s="1"/>
      <c r="Q12" s="1"/>
    </row>
    <row r="13" spans="1:17" ht="16.5" customHeight="1" x14ac:dyDescent="0.3">
      <c r="A13" s="22"/>
      <c r="B13" s="34"/>
      <c r="C13" s="110"/>
      <c r="D13" s="111"/>
      <c r="E13" s="19"/>
      <c r="F13" s="19"/>
      <c r="G13" s="19"/>
      <c r="H13" s="19"/>
      <c r="I13" s="37">
        <f t="shared" si="2"/>
        <v>0</v>
      </c>
      <c r="J13" s="37">
        <f>IF(B13="",0,VLOOKUP(B13,Tabla1[],2,0))</f>
        <v>0</v>
      </c>
      <c r="K13" s="37">
        <f t="shared" si="3"/>
        <v>0</v>
      </c>
      <c r="L13" s="112"/>
      <c r="M13" s="113"/>
      <c r="N13" s="1"/>
      <c r="O13" s="1"/>
      <c r="P13" s="1"/>
      <c r="Q13" s="1"/>
    </row>
    <row r="14" spans="1:17" ht="16.5" customHeight="1" x14ac:dyDescent="0.3">
      <c r="A14" s="22"/>
      <c r="B14" s="34"/>
      <c r="C14" s="110"/>
      <c r="D14" s="111"/>
      <c r="E14" s="19"/>
      <c r="F14" s="19"/>
      <c r="G14" s="19"/>
      <c r="H14" s="19"/>
      <c r="I14" s="37">
        <f t="shared" si="2"/>
        <v>0</v>
      </c>
      <c r="J14" s="37">
        <f>IF(B14="",0,VLOOKUP(B14,Tabla1[],2,0))</f>
        <v>0</v>
      </c>
      <c r="K14" s="37">
        <f t="shared" si="3"/>
        <v>0</v>
      </c>
      <c r="L14" s="112"/>
      <c r="M14" s="113"/>
      <c r="N14" s="1"/>
      <c r="O14" s="1"/>
      <c r="P14" s="1"/>
      <c r="Q14" s="1"/>
    </row>
    <row r="15" spans="1:17" ht="16.5" customHeight="1" x14ac:dyDescent="0.3">
      <c r="A15" s="22"/>
      <c r="B15" s="34"/>
      <c r="C15" s="110"/>
      <c r="D15" s="111"/>
      <c r="E15" s="19"/>
      <c r="F15" s="19"/>
      <c r="G15" s="19"/>
      <c r="H15" s="19"/>
      <c r="I15" s="37">
        <f t="shared" si="2"/>
        <v>0</v>
      </c>
      <c r="J15" s="37">
        <f>IF(B15="",0,VLOOKUP(B15,Tabla1[],2,0))</f>
        <v>0</v>
      </c>
      <c r="K15" s="37">
        <f t="shared" si="3"/>
        <v>0</v>
      </c>
      <c r="L15" s="112"/>
      <c r="M15" s="113"/>
      <c r="N15" s="1"/>
      <c r="O15" s="1"/>
      <c r="P15" s="1"/>
      <c r="Q15" s="1"/>
    </row>
    <row r="16" spans="1:17" ht="16.5" customHeight="1" x14ac:dyDescent="0.3">
      <c r="A16" s="22"/>
      <c r="B16" s="34"/>
      <c r="C16" s="110"/>
      <c r="D16" s="111"/>
      <c r="E16" s="19"/>
      <c r="F16" s="19"/>
      <c r="G16" s="19"/>
      <c r="H16" s="19"/>
      <c r="I16" s="37">
        <f t="shared" si="2"/>
        <v>0</v>
      </c>
      <c r="J16" s="37">
        <f>IF(B16="",0,VLOOKUP(B16,Tabla1[],2,0))</f>
        <v>0</v>
      </c>
      <c r="K16" s="37">
        <f t="shared" si="3"/>
        <v>0</v>
      </c>
      <c r="L16" s="112"/>
      <c r="M16" s="113"/>
      <c r="N16" s="1"/>
      <c r="O16" s="1"/>
      <c r="P16" s="1"/>
      <c r="Q16" s="1"/>
    </row>
    <row r="17" spans="1:13" ht="16.5" customHeight="1" x14ac:dyDescent="0.3">
      <c r="A17" s="22"/>
      <c r="B17" s="34"/>
      <c r="C17" s="110"/>
      <c r="D17" s="111"/>
      <c r="E17" s="19"/>
      <c r="F17" s="19"/>
      <c r="G17" s="19"/>
      <c r="H17" s="19"/>
      <c r="I17" s="37">
        <f t="shared" si="2"/>
        <v>0</v>
      </c>
      <c r="J17" s="37">
        <f>IF(B17="",0,VLOOKUP(B17,Tabla1[],2,0))</f>
        <v>0</v>
      </c>
      <c r="K17" s="37">
        <f t="shared" si="3"/>
        <v>0</v>
      </c>
      <c r="L17" s="112"/>
      <c r="M17" s="113"/>
    </row>
    <row r="18" spans="1:13" ht="16.5" customHeight="1" x14ac:dyDescent="0.3">
      <c r="A18" s="22"/>
      <c r="B18" s="34"/>
      <c r="C18" s="90"/>
      <c r="D18" s="90"/>
      <c r="E18" s="19"/>
      <c r="F18" s="19"/>
      <c r="G18" s="19"/>
      <c r="H18" s="19"/>
      <c r="I18" s="37">
        <f t="shared" si="2"/>
        <v>0</v>
      </c>
      <c r="J18" s="37">
        <f>IF(B18="",0,VLOOKUP(B18,Tabla1[],2,0))</f>
        <v>0</v>
      </c>
      <c r="K18" s="37">
        <f t="shared" si="3"/>
        <v>0</v>
      </c>
      <c r="L18" s="112"/>
      <c r="M18" s="113"/>
    </row>
    <row r="19" spans="1:13" ht="16.5" customHeight="1" x14ac:dyDescent="0.3">
      <c r="A19" s="22"/>
      <c r="B19" s="34"/>
      <c r="C19" s="90"/>
      <c r="D19" s="90"/>
      <c r="E19" s="19"/>
      <c r="F19" s="19"/>
      <c r="G19" s="19"/>
      <c r="H19" s="19"/>
      <c r="I19" s="37">
        <f t="shared" si="2"/>
        <v>0</v>
      </c>
      <c r="J19" s="37">
        <f>IF(B19="",0,VLOOKUP(B19,Tabla1[],2,0))</f>
        <v>0</v>
      </c>
      <c r="K19" s="37">
        <f t="shared" si="3"/>
        <v>0</v>
      </c>
      <c r="L19" s="112"/>
      <c r="M19" s="113"/>
    </row>
    <row r="20" spans="1:13" ht="16.5" customHeight="1" x14ac:dyDescent="0.3">
      <c r="A20" s="22"/>
      <c r="B20" s="34"/>
      <c r="C20" s="90"/>
      <c r="D20" s="90"/>
      <c r="E20" s="19"/>
      <c r="F20" s="19"/>
      <c r="G20" s="19"/>
      <c r="H20" s="19"/>
      <c r="I20" s="37">
        <f t="shared" si="2"/>
        <v>0</v>
      </c>
      <c r="J20" s="37">
        <f>IF(B20="",0,VLOOKUP(B20,Tabla1[],2,0))</f>
        <v>0</v>
      </c>
      <c r="K20" s="37">
        <f t="shared" si="3"/>
        <v>0</v>
      </c>
      <c r="L20" s="112"/>
      <c r="M20" s="113"/>
    </row>
    <row r="21" spans="1:13" ht="16.5" customHeight="1" x14ac:dyDescent="0.3">
      <c r="A21" s="22"/>
      <c r="B21" s="34"/>
      <c r="C21" s="90"/>
      <c r="D21" s="90"/>
      <c r="E21" s="19"/>
      <c r="F21" s="19"/>
      <c r="G21" s="19"/>
      <c r="H21" s="19"/>
      <c r="I21" s="37">
        <f t="shared" si="2"/>
        <v>0</v>
      </c>
      <c r="J21" s="37">
        <f>IF(B21="",0,VLOOKUP(B21,Tabla1[],2,0))</f>
        <v>0</v>
      </c>
      <c r="K21" s="37">
        <f t="shared" si="3"/>
        <v>0</v>
      </c>
      <c r="L21" s="112"/>
      <c r="M21" s="113"/>
    </row>
    <row r="22" spans="1:13" ht="16.5" customHeight="1" x14ac:dyDescent="0.3">
      <c r="A22" s="22"/>
      <c r="B22" s="34"/>
      <c r="C22" s="90"/>
      <c r="D22" s="90"/>
      <c r="E22" s="19"/>
      <c r="F22" s="19"/>
      <c r="G22" s="19"/>
      <c r="H22" s="19"/>
      <c r="I22" s="37">
        <f t="shared" si="2"/>
        <v>0</v>
      </c>
      <c r="J22" s="37">
        <f>IF(B22="",0,VLOOKUP(B22,Tabla1[],2,0))</f>
        <v>0</v>
      </c>
      <c r="K22" s="37">
        <f t="shared" si="3"/>
        <v>0</v>
      </c>
      <c r="L22" s="112"/>
      <c r="M22" s="113"/>
    </row>
    <row r="23" spans="1:13" ht="16.5" customHeight="1" x14ac:dyDescent="0.3">
      <c r="A23" s="22"/>
      <c r="B23" s="34"/>
      <c r="C23" s="110"/>
      <c r="D23" s="111"/>
      <c r="E23" s="19"/>
      <c r="F23" s="19"/>
      <c r="G23" s="19"/>
      <c r="H23" s="19"/>
      <c r="I23" s="37">
        <f t="shared" si="2"/>
        <v>0</v>
      </c>
      <c r="J23" s="37">
        <f>IF(B23="",0,VLOOKUP(B23,Tabla1[],2,0))</f>
        <v>0</v>
      </c>
      <c r="K23" s="37">
        <f t="shared" si="3"/>
        <v>0</v>
      </c>
      <c r="L23" s="112"/>
      <c r="M23" s="113"/>
    </row>
    <row r="24" spans="1:13" ht="16.5" customHeight="1" x14ac:dyDescent="0.3">
      <c r="A24" s="22"/>
      <c r="B24" s="34"/>
      <c r="C24" s="110"/>
      <c r="D24" s="111"/>
      <c r="E24" s="19"/>
      <c r="F24" s="19"/>
      <c r="G24" s="19"/>
      <c r="H24" s="19"/>
      <c r="I24" s="37">
        <f t="shared" si="2"/>
        <v>0</v>
      </c>
      <c r="J24" s="37">
        <f>IF(B24="",0,VLOOKUP(B24,Tabla1[],2,0))</f>
        <v>0</v>
      </c>
      <c r="K24" s="37">
        <f t="shared" si="3"/>
        <v>0</v>
      </c>
      <c r="L24" s="112"/>
      <c r="M24" s="113"/>
    </row>
    <row r="25" spans="1:13" ht="16.5" customHeight="1" x14ac:dyDescent="0.3">
      <c r="A25" s="22"/>
      <c r="B25" s="34"/>
      <c r="C25" s="110"/>
      <c r="D25" s="111"/>
      <c r="E25" s="19"/>
      <c r="F25" s="19"/>
      <c r="G25" s="19"/>
      <c r="H25" s="19"/>
      <c r="I25" s="37">
        <f t="shared" si="2"/>
        <v>0</v>
      </c>
      <c r="J25" s="37">
        <f>IF(B25="",0,VLOOKUP(B25,Tabla1[],2,0))</f>
        <v>0</v>
      </c>
      <c r="K25" s="37">
        <f t="shared" si="3"/>
        <v>0</v>
      </c>
      <c r="L25" s="112"/>
      <c r="M25" s="113"/>
    </row>
    <row r="26" spans="1:13" ht="16.5" customHeight="1" x14ac:dyDescent="0.3">
      <c r="A26" s="22"/>
      <c r="B26" s="34"/>
      <c r="C26" s="110"/>
      <c r="D26" s="111"/>
      <c r="E26" s="19"/>
      <c r="F26" s="19"/>
      <c r="G26" s="19"/>
      <c r="H26" s="19"/>
      <c r="I26" s="37">
        <f t="shared" si="2"/>
        <v>0</v>
      </c>
      <c r="J26" s="37">
        <f>IF(B26="",0,VLOOKUP(B26,Tabla1[],2,0))</f>
        <v>0</v>
      </c>
      <c r="K26" s="37">
        <f t="shared" si="3"/>
        <v>0</v>
      </c>
      <c r="L26" s="112"/>
      <c r="M26" s="113"/>
    </row>
    <row r="27" spans="1:13" ht="16.5" customHeight="1" x14ac:dyDescent="0.3">
      <c r="A27" s="22"/>
      <c r="B27" s="34"/>
      <c r="C27" s="90"/>
      <c r="D27" s="90"/>
      <c r="E27" s="19"/>
      <c r="F27" s="19"/>
      <c r="G27" s="19"/>
      <c r="H27" s="19"/>
      <c r="I27" s="37">
        <f t="shared" si="2"/>
        <v>0</v>
      </c>
      <c r="J27" s="37">
        <f>IF(B27="",0,VLOOKUP(B27,Tabla1[],2,0))</f>
        <v>0</v>
      </c>
      <c r="K27" s="37">
        <f t="shared" si="3"/>
        <v>0</v>
      </c>
      <c r="L27" s="112"/>
      <c r="M27" s="113"/>
    </row>
    <row r="28" spans="1:13" ht="16.5" customHeight="1" x14ac:dyDescent="0.3">
      <c r="A28" s="22"/>
      <c r="B28" s="34"/>
      <c r="C28" s="110"/>
      <c r="D28" s="111"/>
      <c r="E28" s="19"/>
      <c r="F28" s="19"/>
      <c r="G28" s="19"/>
      <c r="H28" s="19"/>
      <c r="I28" s="37">
        <f t="shared" si="2"/>
        <v>0</v>
      </c>
      <c r="J28" s="37">
        <f>IF(B28="",0,VLOOKUP(B28,Tabla1[],2,0))</f>
        <v>0</v>
      </c>
      <c r="K28" s="37">
        <f t="shared" si="3"/>
        <v>0</v>
      </c>
      <c r="L28" s="112"/>
      <c r="M28" s="113"/>
    </row>
    <row r="29" spans="1:13" ht="16.5" customHeight="1" x14ac:dyDescent="0.3">
      <c r="A29" s="22"/>
      <c r="B29" s="34"/>
      <c r="C29" s="110"/>
      <c r="D29" s="111"/>
      <c r="E29" s="19"/>
      <c r="F29" s="19"/>
      <c r="G29" s="19"/>
      <c r="H29" s="19"/>
      <c r="I29" s="37">
        <f t="shared" si="2"/>
        <v>0</v>
      </c>
      <c r="J29" s="37">
        <f>IF(B29="",0,VLOOKUP(B29,Tabla1[],2,0))</f>
        <v>0</v>
      </c>
      <c r="K29" s="37">
        <f t="shared" si="3"/>
        <v>0</v>
      </c>
      <c r="L29" s="112"/>
      <c r="M29" s="113"/>
    </row>
    <row r="30" spans="1:13" ht="16.5" customHeight="1" x14ac:dyDescent="0.3">
      <c r="A30" s="22"/>
      <c r="B30" s="34"/>
      <c r="C30" s="110"/>
      <c r="D30" s="111"/>
      <c r="E30" s="19"/>
      <c r="F30" s="19"/>
      <c r="G30" s="19"/>
      <c r="H30" s="19"/>
      <c r="I30" s="37">
        <f t="shared" si="2"/>
        <v>0</v>
      </c>
      <c r="J30" s="37">
        <f>IF(B30="",0,VLOOKUP(B30,Tabla1[],2,0))</f>
        <v>0</v>
      </c>
      <c r="K30" s="37">
        <f t="shared" si="3"/>
        <v>0</v>
      </c>
      <c r="L30" s="112"/>
      <c r="M30" s="113"/>
    </row>
    <row r="31" spans="1:13" ht="16.5" customHeight="1" x14ac:dyDescent="0.3">
      <c r="A31" s="22"/>
      <c r="B31" s="34"/>
      <c r="C31" s="110"/>
      <c r="D31" s="111"/>
      <c r="E31" s="19"/>
      <c r="F31" s="19"/>
      <c r="G31" s="19"/>
      <c r="H31" s="19"/>
      <c r="I31" s="37">
        <f t="shared" si="2"/>
        <v>0</v>
      </c>
      <c r="J31" s="37">
        <f>IF(B31="",0,VLOOKUP(B31,Tabla1[],2,0))</f>
        <v>0</v>
      </c>
      <c r="K31" s="37">
        <f t="shared" si="3"/>
        <v>0</v>
      </c>
      <c r="L31" s="112"/>
      <c r="M31" s="113"/>
    </row>
    <row r="32" spans="1:13" ht="16.5" customHeight="1" x14ac:dyDescent="0.3">
      <c r="A32" s="22"/>
      <c r="B32" s="34"/>
      <c r="C32" s="110"/>
      <c r="D32" s="111"/>
      <c r="E32" s="19"/>
      <c r="F32" s="19"/>
      <c r="G32" s="19"/>
      <c r="H32" s="19"/>
      <c r="I32" s="37">
        <f t="shared" si="2"/>
        <v>0</v>
      </c>
      <c r="J32" s="37">
        <f>IF(B32="",0,VLOOKUP(B32,Tabla1[],2,0))</f>
        <v>0</v>
      </c>
      <c r="K32" s="37">
        <f t="shared" si="3"/>
        <v>0</v>
      </c>
      <c r="L32" s="112"/>
      <c r="M32" s="113"/>
    </row>
    <row r="33" spans="1:15" ht="16.5" customHeight="1" x14ac:dyDescent="0.3">
      <c r="A33" s="22"/>
      <c r="B33" s="34"/>
      <c r="C33" s="110"/>
      <c r="D33" s="111"/>
      <c r="E33" s="19"/>
      <c r="F33" s="19"/>
      <c r="G33" s="19"/>
      <c r="H33" s="19"/>
      <c r="I33" s="37">
        <f t="shared" si="2"/>
        <v>0</v>
      </c>
      <c r="J33" s="37">
        <f>IF(B33="",0,VLOOKUP(B33,Tabla1[],2,0))</f>
        <v>0</v>
      </c>
      <c r="K33" s="37">
        <f t="shared" si="3"/>
        <v>0</v>
      </c>
      <c r="L33" s="112"/>
      <c r="M33" s="113"/>
      <c r="N33" s="1"/>
      <c r="O33" s="1"/>
    </row>
    <row r="34" spans="1:15" ht="16.5" customHeight="1" x14ac:dyDescent="0.3">
      <c r="A34" s="22"/>
      <c r="B34" s="34"/>
      <c r="C34" s="110"/>
      <c r="D34" s="111"/>
      <c r="E34" s="19"/>
      <c r="F34" s="19"/>
      <c r="G34" s="19"/>
      <c r="H34" s="19"/>
      <c r="I34" s="37">
        <f t="shared" si="2"/>
        <v>0</v>
      </c>
      <c r="J34" s="37">
        <f>IF(B34="",0,VLOOKUP(B34,Tabla1[],2,0))</f>
        <v>0</v>
      </c>
      <c r="K34" s="37">
        <f t="shared" si="3"/>
        <v>0</v>
      </c>
      <c r="L34" s="112"/>
      <c r="M34" s="113"/>
      <c r="N34" s="1"/>
      <c r="O34" s="1"/>
    </row>
    <row r="35" spans="1:15" ht="16.5" customHeight="1" x14ac:dyDescent="0.3">
      <c r="A35" s="22"/>
      <c r="B35" s="34"/>
      <c r="C35" s="110"/>
      <c r="D35" s="111"/>
      <c r="E35" s="19"/>
      <c r="F35" s="19"/>
      <c r="G35" s="19"/>
      <c r="H35" s="19"/>
      <c r="I35" s="37">
        <f t="shared" si="2"/>
        <v>0</v>
      </c>
      <c r="J35" s="37">
        <f>IF(B35="",0,VLOOKUP(B35,Tabla1[],2,0))</f>
        <v>0</v>
      </c>
      <c r="K35" s="37">
        <f t="shared" si="3"/>
        <v>0</v>
      </c>
      <c r="L35" s="112"/>
      <c r="M35" s="113"/>
      <c r="N35" s="1"/>
      <c r="O35" s="1"/>
    </row>
    <row r="36" spans="1:15" ht="16.5" customHeight="1" x14ac:dyDescent="0.3">
      <c r="A36" s="22"/>
      <c r="B36" s="34"/>
      <c r="C36" s="110"/>
      <c r="D36" s="111"/>
      <c r="E36" s="19"/>
      <c r="F36" s="19"/>
      <c r="G36" s="19"/>
      <c r="H36" s="19"/>
      <c r="I36" s="37">
        <f t="shared" si="2"/>
        <v>0</v>
      </c>
      <c r="J36" s="37">
        <f>IF(B36="",0,VLOOKUP(B36,Tabla1[],2,0))</f>
        <v>0</v>
      </c>
      <c r="K36" s="37">
        <f t="shared" si="3"/>
        <v>0</v>
      </c>
      <c r="L36" s="112"/>
      <c r="M36" s="113"/>
      <c r="N36" s="1"/>
      <c r="O36" s="1"/>
    </row>
    <row r="37" spans="1:15" ht="16.5" customHeight="1" x14ac:dyDescent="0.3">
      <c r="A37" s="22"/>
      <c r="B37" s="34"/>
      <c r="C37" s="110"/>
      <c r="D37" s="111"/>
      <c r="E37" s="19"/>
      <c r="F37" s="19"/>
      <c r="G37" s="19"/>
      <c r="H37" s="19"/>
      <c r="I37" s="37">
        <f t="shared" si="2"/>
        <v>0</v>
      </c>
      <c r="J37" s="37">
        <f>IF(B37="",0,VLOOKUP(B37,Tabla1[],2,0))</f>
        <v>0</v>
      </c>
      <c r="K37" s="37">
        <f t="shared" si="3"/>
        <v>0</v>
      </c>
      <c r="L37" s="112"/>
      <c r="M37" s="113"/>
      <c r="N37" s="1"/>
      <c r="O37" s="1"/>
    </row>
    <row r="38" spans="1:15" ht="16.5" customHeight="1" x14ac:dyDescent="0.3">
      <c r="A38" s="22"/>
      <c r="B38" s="34"/>
      <c r="C38" s="110"/>
      <c r="D38" s="111"/>
      <c r="E38" s="19"/>
      <c r="F38" s="19"/>
      <c r="G38" s="19"/>
      <c r="H38" s="19"/>
      <c r="I38" s="37">
        <f t="shared" si="2"/>
        <v>0</v>
      </c>
      <c r="J38" s="37">
        <f>IF(B38="",0,VLOOKUP(B38,Tabla1[],2,0))</f>
        <v>0</v>
      </c>
      <c r="K38" s="37">
        <f t="shared" si="3"/>
        <v>0</v>
      </c>
      <c r="L38" s="112"/>
      <c r="M38" s="113"/>
      <c r="N38" s="1"/>
      <c r="O38" s="1"/>
    </row>
    <row r="39" spans="1:15" ht="16.5" customHeight="1" x14ac:dyDescent="0.3">
      <c r="A39" s="22"/>
      <c r="B39" s="34"/>
      <c r="C39" s="110"/>
      <c r="D39" s="111"/>
      <c r="E39" s="19"/>
      <c r="F39" s="19"/>
      <c r="G39" s="19"/>
      <c r="H39" s="19"/>
      <c r="I39" s="37">
        <f t="shared" ref="I39:I46" si="4">E39-F39-G39</f>
        <v>0</v>
      </c>
      <c r="J39" s="37">
        <f>IF(B39="",0,VLOOKUP(B39,Tabla1[],2,0))</f>
        <v>0</v>
      </c>
      <c r="K39" s="37">
        <f t="shared" ref="K39:K46" si="5">IF(E39&lt;0,J39*(-1),J39)</f>
        <v>0</v>
      </c>
      <c r="L39" s="112"/>
      <c r="M39" s="113"/>
      <c r="N39" s="1"/>
      <c r="O39" s="1"/>
    </row>
    <row r="40" spans="1:15" ht="16.5" customHeight="1" x14ac:dyDescent="0.3">
      <c r="A40" s="22"/>
      <c r="B40" s="34"/>
      <c r="C40" s="110"/>
      <c r="D40" s="111"/>
      <c r="E40" s="19"/>
      <c r="F40" s="19"/>
      <c r="G40" s="19"/>
      <c r="H40" s="19"/>
      <c r="I40" s="37">
        <f t="shared" si="4"/>
        <v>0</v>
      </c>
      <c r="J40" s="37">
        <f>IF(B40="",0,VLOOKUP(B40,Tabla1[],2,0))</f>
        <v>0</v>
      </c>
      <c r="K40" s="37">
        <f t="shared" si="5"/>
        <v>0</v>
      </c>
      <c r="L40" s="112"/>
      <c r="M40" s="113"/>
      <c r="N40" s="1"/>
      <c r="O40" s="1"/>
    </row>
    <row r="41" spans="1:15" ht="16.5" customHeight="1" x14ac:dyDescent="0.3">
      <c r="A41" s="22"/>
      <c r="B41" s="34"/>
      <c r="C41" s="110"/>
      <c r="D41" s="111"/>
      <c r="E41" s="19"/>
      <c r="F41" s="19"/>
      <c r="G41" s="19"/>
      <c r="H41" s="19"/>
      <c r="I41" s="37">
        <f t="shared" si="4"/>
        <v>0</v>
      </c>
      <c r="J41" s="37">
        <f>IF(B41="",0,VLOOKUP(B41,Tabla1[],2,0))</f>
        <v>0</v>
      </c>
      <c r="K41" s="37">
        <f t="shared" si="5"/>
        <v>0</v>
      </c>
      <c r="L41" s="112"/>
      <c r="M41" s="113"/>
      <c r="N41" s="1"/>
      <c r="O41" s="1"/>
    </row>
    <row r="42" spans="1:15" ht="16.5" customHeight="1" x14ac:dyDescent="0.3">
      <c r="A42" s="22"/>
      <c r="B42" s="34"/>
      <c r="C42" s="110"/>
      <c r="D42" s="111"/>
      <c r="E42" s="19"/>
      <c r="F42" s="19"/>
      <c r="G42" s="19"/>
      <c r="H42" s="19"/>
      <c r="I42" s="37">
        <f t="shared" si="4"/>
        <v>0</v>
      </c>
      <c r="J42" s="37">
        <f>IF(B42="",0,VLOOKUP(B42,Tabla1[],2,0))</f>
        <v>0</v>
      </c>
      <c r="K42" s="37">
        <f t="shared" si="5"/>
        <v>0</v>
      </c>
      <c r="L42" s="112"/>
      <c r="M42" s="113"/>
      <c r="N42" s="1"/>
      <c r="O42" s="1"/>
    </row>
    <row r="43" spans="1:15" ht="16.5" customHeight="1" x14ac:dyDescent="0.3">
      <c r="A43" s="22"/>
      <c r="B43" s="34"/>
      <c r="C43" s="110"/>
      <c r="D43" s="111"/>
      <c r="E43" s="19"/>
      <c r="F43" s="19"/>
      <c r="G43" s="19"/>
      <c r="H43" s="19"/>
      <c r="I43" s="37">
        <f t="shared" si="4"/>
        <v>0</v>
      </c>
      <c r="J43" s="37">
        <f>IF(B43="",0,VLOOKUP(B43,Tabla1[],2,0))</f>
        <v>0</v>
      </c>
      <c r="K43" s="37">
        <f t="shared" si="5"/>
        <v>0</v>
      </c>
      <c r="L43" s="112"/>
      <c r="M43" s="113"/>
      <c r="N43" s="1"/>
      <c r="O43" s="1"/>
    </row>
    <row r="44" spans="1:15" ht="16.5" customHeight="1" x14ac:dyDescent="0.3">
      <c r="A44" s="22"/>
      <c r="B44" s="34"/>
      <c r="C44" s="110"/>
      <c r="D44" s="111"/>
      <c r="E44" s="19"/>
      <c r="F44" s="19"/>
      <c r="G44" s="19"/>
      <c r="H44" s="19"/>
      <c r="I44" s="37">
        <f t="shared" si="4"/>
        <v>0</v>
      </c>
      <c r="J44" s="37">
        <f>IF(B44="",0,VLOOKUP(B44,Tabla1[],2,0))</f>
        <v>0</v>
      </c>
      <c r="K44" s="37">
        <f t="shared" si="5"/>
        <v>0</v>
      </c>
      <c r="L44" s="112"/>
      <c r="M44" s="113"/>
      <c r="N44" s="1"/>
      <c r="O44" s="1"/>
    </row>
    <row r="45" spans="1:15" ht="16.5" customHeight="1" x14ac:dyDescent="0.3">
      <c r="A45" s="22"/>
      <c r="B45" s="34"/>
      <c r="C45" s="110"/>
      <c r="D45" s="111"/>
      <c r="E45" s="19"/>
      <c r="F45" s="19"/>
      <c r="G45" s="19"/>
      <c r="H45" s="19"/>
      <c r="I45" s="37">
        <f t="shared" si="4"/>
        <v>0</v>
      </c>
      <c r="J45" s="37">
        <f>IF(B45="",0,VLOOKUP(B45,Tabla1[],2,0))</f>
        <v>0</v>
      </c>
      <c r="K45" s="37">
        <f t="shared" si="5"/>
        <v>0</v>
      </c>
      <c r="L45" s="112"/>
      <c r="M45" s="113"/>
      <c r="O45" s="1"/>
    </row>
    <row r="46" spans="1:15" ht="16.5" customHeight="1" x14ac:dyDescent="0.3">
      <c r="A46" s="22"/>
      <c r="B46" s="34"/>
      <c r="C46" s="110"/>
      <c r="D46" s="111"/>
      <c r="E46" s="19"/>
      <c r="F46" s="19"/>
      <c r="G46" s="19"/>
      <c r="H46" s="19"/>
      <c r="I46" s="37">
        <f t="shared" si="4"/>
        <v>0</v>
      </c>
      <c r="J46" s="37">
        <f>IF(B46="",0,VLOOKUP(B46,Tabla1[],2,0))</f>
        <v>0</v>
      </c>
      <c r="K46" s="37">
        <f t="shared" si="5"/>
        <v>0</v>
      </c>
      <c r="L46" s="112"/>
      <c r="M46" s="113"/>
    </row>
    <row r="47" spans="1:15" ht="16.5" customHeight="1" x14ac:dyDescent="0.3">
      <c r="A47" s="22"/>
      <c r="B47" s="34"/>
      <c r="C47" s="110"/>
      <c r="D47" s="111"/>
      <c r="E47" s="19"/>
      <c r="F47" s="19"/>
      <c r="G47" s="19"/>
      <c r="H47" s="19"/>
      <c r="I47" s="37">
        <f t="shared" si="2"/>
        <v>0</v>
      </c>
      <c r="J47" s="37">
        <f>IF(B47="",0,VLOOKUP(B47,Tabla1[],2,0))</f>
        <v>0</v>
      </c>
      <c r="K47" s="37">
        <f t="shared" si="3"/>
        <v>0</v>
      </c>
      <c r="L47" s="112"/>
      <c r="M47" s="113"/>
    </row>
    <row r="48" spans="1:15" ht="16.5" customHeight="1" x14ac:dyDescent="0.3">
      <c r="A48" s="22"/>
      <c r="B48" s="34"/>
      <c r="C48" s="110"/>
      <c r="D48" s="111"/>
      <c r="E48" s="19"/>
      <c r="F48" s="19"/>
      <c r="G48" s="19"/>
      <c r="H48" s="19"/>
      <c r="I48" s="37">
        <f t="shared" si="2"/>
        <v>0</v>
      </c>
      <c r="J48" s="37">
        <f>IF(B48="",0,VLOOKUP(B48,Tabla1[],2,0))</f>
        <v>0</v>
      </c>
      <c r="K48" s="37">
        <f t="shared" si="3"/>
        <v>0</v>
      </c>
      <c r="L48" s="112"/>
      <c r="M48" s="113"/>
    </row>
    <row r="49" spans="1:13" ht="16.5" customHeight="1" x14ac:dyDescent="0.3">
      <c r="A49" s="22"/>
      <c r="B49" s="34"/>
      <c r="C49" s="110"/>
      <c r="D49" s="111"/>
      <c r="E49" s="19"/>
      <c r="F49" s="19"/>
      <c r="G49" s="19"/>
      <c r="H49" s="19"/>
      <c r="I49" s="37">
        <f t="shared" si="2"/>
        <v>0</v>
      </c>
      <c r="J49" s="37">
        <f>IF(B49="",0,VLOOKUP(B49,Tabla1[],2,0))</f>
        <v>0</v>
      </c>
      <c r="K49" s="37">
        <f t="shared" si="3"/>
        <v>0</v>
      </c>
      <c r="L49" s="112"/>
      <c r="M49" s="113"/>
    </row>
    <row r="50" spans="1:13" ht="16.5" customHeight="1" x14ac:dyDescent="0.3">
      <c r="A50" s="22"/>
      <c r="B50" s="34"/>
      <c r="C50" s="110"/>
      <c r="D50" s="111"/>
      <c r="E50" s="19"/>
      <c r="F50" s="19"/>
      <c r="G50" s="19"/>
      <c r="H50" s="19"/>
      <c r="I50" s="37">
        <f t="shared" si="2"/>
        <v>0</v>
      </c>
      <c r="J50" s="37">
        <f>IF(B50="",0,VLOOKUP(B50,Tabla1[],2,0))</f>
        <v>0</v>
      </c>
      <c r="K50" s="37">
        <f t="shared" si="3"/>
        <v>0</v>
      </c>
      <c r="L50" s="112"/>
      <c r="M50" s="113"/>
    </row>
    <row r="51" spans="1:13" ht="16.5" customHeight="1" x14ac:dyDescent="0.3">
      <c r="A51" s="22"/>
      <c r="B51" s="34"/>
      <c r="C51" s="110"/>
      <c r="D51" s="111"/>
      <c r="E51" s="19"/>
      <c r="F51" s="19"/>
      <c r="G51" s="19"/>
      <c r="H51" s="19"/>
      <c r="I51" s="37">
        <f t="shared" si="2"/>
        <v>0</v>
      </c>
      <c r="J51" s="37">
        <f>IF(B51="",0,VLOOKUP(B51,Tabla1[],2,0))</f>
        <v>0</v>
      </c>
      <c r="K51" s="37">
        <f t="shared" si="3"/>
        <v>0</v>
      </c>
      <c r="L51" s="112"/>
      <c r="M51" s="113"/>
    </row>
    <row r="52" spans="1:13" ht="16.5" customHeight="1" x14ac:dyDescent="0.3">
      <c r="A52" s="22"/>
      <c r="B52" s="34"/>
      <c r="C52" s="110"/>
      <c r="D52" s="111"/>
      <c r="E52" s="19"/>
      <c r="F52" s="19"/>
      <c r="G52" s="19"/>
      <c r="H52" s="19"/>
      <c r="I52" s="37">
        <f t="shared" si="2"/>
        <v>0</v>
      </c>
      <c r="J52" s="37">
        <f>IF(B52="",0,VLOOKUP(B52,Tabla1[],2,0))</f>
        <v>0</v>
      </c>
      <c r="K52" s="37">
        <f t="shared" si="3"/>
        <v>0</v>
      </c>
      <c r="L52" s="112"/>
      <c r="M52" s="113"/>
    </row>
    <row r="53" spans="1:13" ht="16.5" customHeight="1" x14ac:dyDescent="0.3">
      <c r="A53" s="22"/>
      <c r="B53" s="34"/>
      <c r="C53" s="110"/>
      <c r="D53" s="111"/>
      <c r="E53" s="19"/>
      <c r="F53" s="19"/>
      <c r="G53" s="19"/>
      <c r="H53" s="19"/>
      <c r="I53" s="37">
        <f t="shared" si="2"/>
        <v>0</v>
      </c>
      <c r="J53" s="37">
        <f>IF(B53="",0,VLOOKUP(B53,Tabla1[],2,0))</f>
        <v>0</v>
      </c>
      <c r="K53" s="37">
        <f t="shared" si="3"/>
        <v>0</v>
      </c>
      <c r="L53" s="112"/>
      <c r="M53" s="113"/>
    </row>
    <row r="54" spans="1:13" ht="16.5" customHeight="1" x14ac:dyDescent="0.3">
      <c r="A54" s="22"/>
      <c r="B54" s="34"/>
      <c r="C54" s="110"/>
      <c r="D54" s="111"/>
      <c r="E54" s="19"/>
      <c r="F54" s="19"/>
      <c r="G54" s="19"/>
      <c r="H54" s="19"/>
      <c r="I54" s="37">
        <f t="shared" si="2"/>
        <v>0</v>
      </c>
      <c r="J54" s="37">
        <f>IF(B54="",0,VLOOKUP(B54,Tabla1[],2,0))</f>
        <v>0</v>
      </c>
      <c r="K54" s="37">
        <f t="shared" si="3"/>
        <v>0</v>
      </c>
      <c r="L54" s="112"/>
      <c r="M54" s="113"/>
    </row>
    <row r="55" spans="1:13" ht="16.5" customHeight="1" x14ac:dyDescent="0.3">
      <c r="A55" s="22"/>
      <c r="B55" s="34"/>
      <c r="C55" s="110"/>
      <c r="D55" s="111"/>
      <c r="E55" s="19"/>
      <c r="F55" s="19"/>
      <c r="G55" s="19"/>
      <c r="H55" s="19"/>
      <c r="I55" s="37">
        <f t="shared" si="2"/>
        <v>0</v>
      </c>
      <c r="J55" s="37">
        <f>IF(B55="",0,VLOOKUP(B55,Tabla1[],2,0))</f>
        <v>0</v>
      </c>
      <c r="K55" s="37">
        <f t="shared" si="3"/>
        <v>0</v>
      </c>
      <c r="L55" s="112"/>
      <c r="M55" s="113"/>
    </row>
    <row r="56" spans="1:13" ht="16.5" customHeight="1" x14ac:dyDescent="0.3">
      <c r="A56" s="22"/>
      <c r="B56" s="34"/>
      <c r="C56" s="110"/>
      <c r="D56" s="111"/>
      <c r="E56" s="19"/>
      <c r="F56" s="19"/>
      <c r="G56" s="19"/>
      <c r="H56" s="19"/>
      <c r="I56" s="37">
        <f t="shared" si="2"/>
        <v>0</v>
      </c>
      <c r="J56" s="37">
        <f>IF(B56="",0,VLOOKUP(B56,Tabla1[],2,0))</f>
        <v>0</v>
      </c>
      <c r="K56" s="37">
        <f t="shared" si="3"/>
        <v>0</v>
      </c>
      <c r="L56" s="112"/>
      <c r="M56" s="113"/>
    </row>
    <row r="57" spans="1:13" ht="16.5" customHeight="1" x14ac:dyDescent="0.3">
      <c r="A57" s="22"/>
      <c r="B57" s="34"/>
      <c r="C57" s="110"/>
      <c r="D57" s="111"/>
      <c r="E57" s="19"/>
      <c r="F57" s="19"/>
      <c r="G57" s="19"/>
      <c r="H57" s="19"/>
      <c r="I57" s="37">
        <f t="shared" si="2"/>
        <v>0</v>
      </c>
      <c r="J57" s="37">
        <f>IF(B57="",0,VLOOKUP(B57,Tabla1[],2,0))</f>
        <v>0</v>
      </c>
      <c r="K57" s="37">
        <f t="shared" si="3"/>
        <v>0</v>
      </c>
      <c r="L57" s="112"/>
      <c r="M57" s="113"/>
    </row>
    <row r="58" spans="1:13" ht="16.5" customHeight="1" x14ac:dyDescent="0.3">
      <c r="A58" s="22"/>
      <c r="B58" s="34"/>
      <c r="C58" s="110"/>
      <c r="D58" s="111"/>
      <c r="E58" s="19"/>
      <c r="F58" s="19"/>
      <c r="G58" s="19"/>
      <c r="H58" s="19"/>
      <c r="I58" s="37">
        <f t="shared" si="2"/>
        <v>0</v>
      </c>
      <c r="J58" s="37">
        <f>IF(B58="",0,VLOOKUP(B58,Tabla1[],2,0))</f>
        <v>0</v>
      </c>
      <c r="K58" s="37">
        <f t="shared" si="3"/>
        <v>0</v>
      </c>
      <c r="L58" s="112"/>
      <c r="M58" s="113"/>
    </row>
    <row r="59" spans="1:13" ht="16.5" customHeight="1" x14ac:dyDescent="0.3">
      <c r="A59" s="22"/>
      <c r="B59" s="34"/>
      <c r="C59" s="110"/>
      <c r="D59" s="111"/>
      <c r="E59" s="19"/>
      <c r="F59" s="19"/>
      <c r="G59" s="19"/>
      <c r="H59" s="19"/>
      <c r="I59" s="37">
        <f t="shared" si="2"/>
        <v>0</v>
      </c>
      <c r="J59" s="37">
        <f>IF(B59="",0,VLOOKUP(B59,Tabla1[],2,0))</f>
        <v>0</v>
      </c>
      <c r="K59" s="37">
        <f t="shared" si="3"/>
        <v>0</v>
      </c>
      <c r="L59" s="112"/>
      <c r="M59" s="113"/>
    </row>
    <row r="60" spans="1:13" ht="16.5" customHeight="1" x14ac:dyDescent="0.3">
      <c r="A60" s="22"/>
      <c r="B60" s="34"/>
      <c r="C60" s="110"/>
      <c r="D60" s="111"/>
      <c r="E60" s="19"/>
      <c r="F60" s="19"/>
      <c r="G60" s="19"/>
      <c r="H60" s="19"/>
      <c r="I60" s="37">
        <f t="shared" si="2"/>
        <v>0</v>
      </c>
      <c r="J60" s="37">
        <f>IF(B60="",0,VLOOKUP(B60,Tabla1[],2,0))</f>
        <v>0</v>
      </c>
      <c r="K60" s="37">
        <f t="shared" si="3"/>
        <v>0</v>
      </c>
      <c r="L60" s="112"/>
      <c r="M60" s="113"/>
    </row>
    <row r="61" spans="1:13" ht="16.5" customHeight="1" x14ac:dyDescent="0.3">
      <c r="A61" s="22"/>
      <c r="B61" s="34"/>
      <c r="C61" s="110"/>
      <c r="D61" s="111"/>
      <c r="E61" s="19"/>
      <c r="F61" s="19"/>
      <c r="G61" s="19"/>
      <c r="H61" s="19"/>
      <c r="I61" s="37">
        <f t="shared" si="2"/>
        <v>0</v>
      </c>
      <c r="J61" s="37">
        <f>IF(B61="",0,VLOOKUP(B61,Tabla1[],2,0))</f>
        <v>0</v>
      </c>
      <c r="K61" s="37">
        <f t="shared" si="3"/>
        <v>0</v>
      </c>
      <c r="L61" s="112"/>
      <c r="M61" s="113"/>
    </row>
    <row r="62" spans="1:13" ht="16.5" customHeight="1" x14ac:dyDescent="0.3">
      <c r="A62" s="22"/>
      <c r="B62" s="34"/>
      <c r="C62" s="110"/>
      <c r="D62" s="111"/>
      <c r="E62" s="19"/>
      <c r="F62" s="19"/>
      <c r="G62" s="19"/>
      <c r="H62" s="19"/>
      <c r="I62" s="37">
        <f t="shared" si="2"/>
        <v>0</v>
      </c>
      <c r="J62" s="37">
        <f>IF(B62="",0,VLOOKUP(B62,Tabla1[],2,0))</f>
        <v>0</v>
      </c>
      <c r="K62" s="37">
        <f t="shared" si="3"/>
        <v>0</v>
      </c>
      <c r="L62" s="112"/>
      <c r="M62" s="113"/>
    </row>
    <row r="63" spans="1:13" ht="16.5" customHeight="1" x14ac:dyDescent="0.3">
      <c r="A63" s="22"/>
      <c r="B63" s="34"/>
      <c r="C63" s="110"/>
      <c r="D63" s="111"/>
      <c r="E63" s="19"/>
      <c r="F63" s="19"/>
      <c r="G63" s="19"/>
      <c r="H63" s="19"/>
      <c r="I63" s="37">
        <f t="shared" si="2"/>
        <v>0</v>
      </c>
      <c r="J63" s="37">
        <f>IF(B63="",0,VLOOKUP(B63,Tabla1[],2,0))</f>
        <v>0</v>
      </c>
      <c r="K63" s="37">
        <f t="shared" si="3"/>
        <v>0</v>
      </c>
      <c r="L63" s="112"/>
      <c r="M63" s="113"/>
    </row>
    <row r="64" spans="1:13" ht="16.5" customHeight="1" x14ac:dyDescent="0.3">
      <c r="A64" s="22"/>
      <c r="B64" s="34"/>
      <c r="C64" s="110"/>
      <c r="D64" s="111"/>
      <c r="E64" s="19"/>
      <c r="F64" s="19"/>
      <c r="G64" s="19"/>
      <c r="H64" s="19"/>
      <c r="I64" s="37">
        <f t="shared" si="2"/>
        <v>0</v>
      </c>
      <c r="J64" s="37">
        <f>IF(B64="",0,VLOOKUP(B64,Tabla1[],2,0))</f>
        <v>0</v>
      </c>
      <c r="K64" s="37">
        <f t="shared" si="3"/>
        <v>0</v>
      </c>
      <c r="L64" s="112"/>
      <c r="M64" s="113"/>
    </row>
    <row r="65" spans="1:13" ht="16.5" customHeight="1" x14ac:dyDescent="0.3">
      <c r="A65" s="22"/>
      <c r="B65" s="34"/>
      <c r="C65" s="110"/>
      <c r="D65" s="111"/>
      <c r="E65" s="19"/>
      <c r="F65" s="19"/>
      <c r="G65" s="19"/>
      <c r="H65" s="19"/>
      <c r="I65" s="37">
        <f t="shared" si="2"/>
        <v>0</v>
      </c>
      <c r="J65" s="37">
        <f>IF(B65="",0,VLOOKUP(B65,Tabla1[],2,0))</f>
        <v>0</v>
      </c>
      <c r="K65" s="37">
        <f t="shared" si="3"/>
        <v>0</v>
      </c>
      <c r="L65" s="112"/>
      <c r="M65" s="113"/>
    </row>
    <row r="66" spans="1:13" ht="16.5" customHeight="1" x14ac:dyDescent="0.3">
      <c r="A66" s="22"/>
      <c r="B66" s="34"/>
      <c r="C66" s="110"/>
      <c r="D66" s="111"/>
      <c r="E66" s="19"/>
      <c r="F66" s="19"/>
      <c r="G66" s="19"/>
      <c r="H66" s="19"/>
      <c r="I66" s="37">
        <f t="shared" si="2"/>
        <v>0</v>
      </c>
      <c r="J66" s="37">
        <f>IF(B66="",0,VLOOKUP(B66,Tabla1[],2,0))</f>
        <v>0</v>
      </c>
      <c r="K66" s="37">
        <f t="shared" si="3"/>
        <v>0</v>
      </c>
      <c r="L66" s="112"/>
      <c r="M66" s="113"/>
    </row>
    <row r="67" spans="1:13" ht="16.5" customHeight="1" x14ac:dyDescent="0.3">
      <c r="A67" s="22"/>
      <c r="B67" s="34"/>
      <c r="C67" s="110"/>
      <c r="D67" s="111"/>
      <c r="E67" s="19"/>
      <c r="F67" s="19"/>
      <c r="G67" s="19"/>
      <c r="H67" s="19"/>
      <c r="I67" s="37">
        <f t="shared" si="2"/>
        <v>0</v>
      </c>
      <c r="J67" s="37">
        <f>IF(B67="",0,VLOOKUP(B67,Tabla1[],2,0))</f>
        <v>0</v>
      </c>
      <c r="K67" s="37">
        <f t="shared" si="3"/>
        <v>0</v>
      </c>
      <c r="L67" s="112"/>
      <c r="M67" s="113"/>
    </row>
    <row r="68" spans="1:13" ht="16.5" customHeight="1" x14ac:dyDescent="0.3">
      <c r="A68" s="22"/>
      <c r="B68" s="34"/>
      <c r="C68" s="110"/>
      <c r="D68" s="111"/>
      <c r="E68" s="19"/>
      <c r="F68" s="19"/>
      <c r="G68" s="19"/>
      <c r="H68" s="19"/>
      <c r="I68" s="37">
        <f t="shared" ref="I68:I150" si="6">E68-F68-G68</f>
        <v>0</v>
      </c>
      <c r="J68" s="37">
        <f>IF(B68="",0,VLOOKUP(B68,Tabla1[],2,0))</f>
        <v>0</v>
      </c>
      <c r="K68" s="37">
        <f t="shared" ref="K68:K131" si="7">IF(E68&lt;0,J68*(-1),J68)</f>
        <v>0</v>
      </c>
      <c r="L68" s="112"/>
      <c r="M68" s="113"/>
    </row>
    <row r="69" spans="1:13" ht="16.5" customHeight="1" x14ac:dyDescent="0.3">
      <c r="A69" s="22"/>
      <c r="B69" s="34"/>
      <c r="C69" s="110"/>
      <c r="D69" s="111"/>
      <c r="E69" s="19"/>
      <c r="F69" s="19"/>
      <c r="G69" s="19"/>
      <c r="H69" s="19"/>
      <c r="I69" s="37">
        <f t="shared" si="6"/>
        <v>0</v>
      </c>
      <c r="J69" s="37">
        <f>IF(B69="",0,VLOOKUP(B69,Tabla1[],2,0))</f>
        <v>0</v>
      </c>
      <c r="K69" s="37">
        <f t="shared" si="7"/>
        <v>0</v>
      </c>
      <c r="L69" s="112"/>
      <c r="M69" s="113"/>
    </row>
    <row r="70" spans="1:13" ht="16.5" customHeight="1" x14ac:dyDescent="0.3">
      <c r="A70" s="22"/>
      <c r="B70" s="34"/>
      <c r="C70" s="110"/>
      <c r="D70" s="111"/>
      <c r="E70" s="19"/>
      <c r="F70" s="19"/>
      <c r="G70" s="19"/>
      <c r="H70" s="19"/>
      <c r="I70" s="37">
        <f t="shared" si="6"/>
        <v>0</v>
      </c>
      <c r="J70" s="37">
        <f>IF(B70="",0,VLOOKUP(B70,Tabla1[],2,0))</f>
        <v>0</v>
      </c>
      <c r="K70" s="37">
        <f t="shared" si="7"/>
        <v>0</v>
      </c>
      <c r="L70" s="112"/>
      <c r="M70" s="113"/>
    </row>
    <row r="71" spans="1:13" s="1" customFormat="1" ht="16.5" customHeight="1" x14ac:dyDescent="0.3">
      <c r="A71" s="22"/>
      <c r="B71" s="34"/>
      <c r="C71" s="110"/>
      <c r="D71" s="111"/>
      <c r="E71" s="19"/>
      <c r="F71" s="19"/>
      <c r="G71" s="19"/>
      <c r="H71" s="19"/>
      <c r="I71" s="37">
        <f t="shared" ref="I71:I117" si="8">E71-F71-G71</f>
        <v>0</v>
      </c>
      <c r="J71" s="37">
        <f>IF(B71="",0,VLOOKUP(B71,Tabla1[],2,0))</f>
        <v>0</v>
      </c>
      <c r="K71" s="37">
        <f t="shared" si="7"/>
        <v>0</v>
      </c>
      <c r="L71" s="112"/>
      <c r="M71" s="113"/>
    </row>
    <row r="72" spans="1:13" s="1" customFormat="1" ht="16.5" customHeight="1" x14ac:dyDescent="0.3">
      <c r="A72" s="22"/>
      <c r="B72" s="34"/>
      <c r="C72" s="110"/>
      <c r="D72" s="111"/>
      <c r="E72" s="19"/>
      <c r="F72" s="19"/>
      <c r="G72" s="19"/>
      <c r="H72" s="19"/>
      <c r="I72" s="37">
        <f t="shared" si="8"/>
        <v>0</v>
      </c>
      <c r="J72" s="37">
        <f>IF(B72="",0,VLOOKUP(B72,Tabla1[],2,0))</f>
        <v>0</v>
      </c>
      <c r="K72" s="37">
        <f t="shared" si="7"/>
        <v>0</v>
      </c>
      <c r="L72" s="112"/>
      <c r="M72" s="113"/>
    </row>
    <row r="73" spans="1:13" s="1" customFormat="1" ht="16.5" customHeight="1" x14ac:dyDescent="0.3">
      <c r="A73" s="22"/>
      <c r="B73" s="34"/>
      <c r="C73" s="110"/>
      <c r="D73" s="111"/>
      <c r="E73" s="19"/>
      <c r="F73" s="19"/>
      <c r="G73" s="19"/>
      <c r="H73" s="19"/>
      <c r="I73" s="37">
        <f t="shared" si="8"/>
        <v>0</v>
      </c>
      <c r="J73" s="37">
        <f>IF(B73="",0,VLOOKUP(B73,Tabla1[],2,0))</f>
        <v>0</v>
      </c>
      <c r="K73" s="37">
        <f t="shared" si="7"/>
        <v>0</v>
      </c>
      <c r="L73" s="112"/>
      <c r="M73" s="113"/>
    </row>
    <row r="74" spans="1:13" s="1" customFormat="1" ht="16.5" customHeight="1" x14ac:dyDescent="0.3">
      <c r="A74" s="22"/>
      <c r="B74" s="34"/>
      <c r="C74" s="110"/>
      <c r="D74" s="111"/>
      <c r="E74" s="19"/>
      <c r="F74" s="19"/>
      <c r="G74" s="19"/>
      <c r="H74" s="19"/>
      <c r="I74" s="37">
        <f t="shared" si="8"/>
        <v>0</v>
      </c>
      <c r="J74" s="37">
        <f>IF(B74="",0,VLOOKUP(B74,Tabla1[],2,0))</f>
        <v>0</v>
      </c>
      <c r="K74" s="37">
        <f t="shared" si="7"/>
        <v>0</v>
      </c>
      <c r="L74" s="112"/>
      <c r="M74" s="113"/>
    </row>
    <row r="75" spans="1:13" s="1" customFormat="1" ht="16.5" customHeight="1" x14ac:dyDescent="0.3">
      <c r="A75" s="22"/>
      <c r="B75" s="34"/>
      <c r="C75" s="110"/>
      <c r="D75" s="111"/>
      <c r="E75" s="19"/>
      <c r="F75" s="19"/>
      <c r="G75" s="19"/>
      <c r="H75" s="19"/>
      <c r="I75" s="37">
        <f t="shared" si="8"/>
        <v>0</v>
      </c>
      <c r="J75" s="37">
        <f>IF(B75="",0,VLOOKUP(B75,Tabla1[],2,0))</f>
        <v>0</v>
      </c>
      <c r="K75" s="37">
        <f t="shared" si="7"/>
        <v>0</v>
      </c>
      <c r="L75" s="112"/>
      <c r="M75" s="113"/>
    </row>
    <row r="76" spans="1:13" s="1" customFormat="1" ht="16.5" customHeight="1" x14ac:dyDescent="0.3">
      <c r="A76" s="22"/>
      <c r="B76" s="34"/>
      <c r="C76" s="110"/>
      <c r="D76" s="111"/>
      <c r="E76" s="19"/>
      <c r="F76" s="19"/>
      <c r="G76" s="19"/>
      <c r="H76" s="19"/>
      <c r="I76" s="37">
        <f t="shared" si="8"/>
        <v>0</v>
      </c>
      <c r="J76" s="37">
        <f>IF(B76="",0,VLOOKUP(B76,Tabla1[],2,0))</f>
        <v>0</v>
      </c>
      <c r="K76" s="37">
        <f t="shared" si="7"/>
        <v>0</v>
      </c>
      <c r="L76" s="112"/>
      <c r="M76" s="113"/>
    </row>
    <row r="77" spans="1:13" s="1" customFormat="1" ht="16.5" customHeight="1" x14ac:dyDescent="0.3">
      <c r="A77" s="22"/>
      <c r="B77" s="34"/>
      <c r="C77" s="110"/>
      <c r="D77" s="111"/>
      <c r="E77" s="19"/>
      <c r="F77" s="19"/>
      <c r="G77" s="19"/>
      <c r="H77" s="19"/>
      <c r="I77" s="37">
        <f t="shared" si="8"/>
        <v>0</v>
      </c>
      <c r="J77" s="37">
        <f>IF(B77="",0,VLOOKUP(B77,Tabla1[],2,0))</f>
        <v>0</v>
      </c>
      <c r="K77" s="37">
        <f t="shared" si="7"/>
        <v>0</v>
      </c>
      <c r="L77" s="112"/>
      <c r="M77" s="113"/>
    </row>
    <row r="78" spans="1:13" s="1" customFormat="1" ht="16.5" customHeight="1" x14ac:dyDescent="0.3">
      <c r="A78" s="22"/>
      <c r="B78" s="34"/>
      <c r="C78" s="110"/>
      <c r="D78" s="111"/>
      <c r="E78" s="19"/>
      <c r="F78" s="19"/>
      <c r="G78" s="19"/>
      <c r="H78" s="19"/>
      <c r="I78" s="37">
        <f t="shared" si="8"/>
        <v>0</v>
      </c>
      <c r="J78" s="37">
        <f>IF(B78="",0,VLOOKUP(B78,Tabla1[],2,0))</f>
        <v>0</v>
      </c>
      <c r="K78" s="37">
        <f t="shared" si="7"/>
        <v>0</v>
      </c>
      <c r="L78" s="112"/>
      <c r="M78" s="113"/>
    </row>
    <row r="79" spans="1:13" s="1" customFormat="1" ht="16.5" customHeight="1" x14ac:dyDescent="0.3">
      <c r="A79" s="22"/>
      <c r="B79" s="34"/>
      <c r="C79" s="110"/>
      <c r="D79" s="111"/>
      <c r="E79" s="19"/>
      <c r="F79" s="19"/>
      <c r="G79" s="19"/>
      <c r="H79" s="19"/>
      <c r="I79" s="37">
        <f t="shared" si="8"/>
        <v>0</v>
      </c>
      <c r="J79" s="37">
        <f>IF(B79="",0,VLOOKUP(B79,Tabla1[],2,0))</f>
        <v>0</v>
      </c>
      <c r="K79" s="37">
        <f t="shared" si="7"/>
        <v>0</v>
      </c>
      <c r="L79" s="112"/>
      <c r="M79" s="113"/>
    </row>
    <row r="80" spans="1:13" s="1" customFormat="1" ht="16.5" customHeight="1" x14ac:dyDescent="0.3">
      <c r="A80" s="22"/>
      <c r="B80" s="34"/>
      <c r="C80" s="110"/>
      <c r="D80" s="111"/>
      <c r="E80" s="19"/>
      <c r="F80" s="19"/>
      <c r="G80" s="19"/>
      <c r="H80" s="19"/>
      <c r="I80" s="37">
        <f t="shared" si="8"/>
        <v>0</v>
      </c>
      <c r="J80" s="37">
        <f>IF(B80="",0,VLOOKUP(B80,Tabla1[],2,0))</f>
        <v>0</v>
      </c>
      <c r="K80" s="37">
        <f t="shared" si="7"/>
        <v>0</v>
      </c>
      <c r="L80" s="112"/>
      <c r="M80" s="113"/>
    </row>
    <row r="81" spans="1:13" s="1" customFormat="1" ht="16.5" customHeight="1" x14ac:dyDescent="0.3">
      <c r="A81" s="22"/>
      <c r="B81" s="34"/>
      <c r="C81" s="110"/>
      <c r="D81" s="111"/>
      <c r="E81" s="19"/>
      <c r="F81" s="19"/>
      <c r="G81" s="19"/>
      <c r="H81" s="19"/>
      <c r="I81" s="37">
        <f t="shared" si="8"/>
        <v>0</v>
      </c>
      <c r="J81" s="37">
        <f>IF(B81="",0,VLOOKUP(B81,Tabla1[],2,0))</f>
        <v>0</v>
      </c>
      <c r="K81" s="37">
        <f t="shared" si="7"/>
        <v>0</v>
      </c>
      <c r="L81" s="112"/>
      <c r="M81" s="113"/>
    </row>
    <row r="82" spans="1:13" s="1" customFormat="1" ht="16.5" customHeight="1" x14ac:dyDescent="0.3">
      <c r="A82" s="22"/>
      <c r="B82" s="34"/>
      <c r="C82" s="110"/>
      <c r="D82" s="111"/>
      <c r="E82" s="19"/>
      <c r="F82" s="19"/>
      <c r="G82" s="19"/>
      <c r="H82" s="19"/>
      <c r="I82" s="37">
        <f t="shared" si="8"/>
        <v>0</v>
      </c>
      <c r="J82" s="37">
        <f>IF(B82="",0,VLOOKUP(B82,Tabla1[],2,0))</f>
        <v>0</v>
      </c>
      <c r="K82" s="37">
        <f t="shared" si="7"/>
        <v>0</v>
      </c>
      <c r="L82" s="112"/>
      <c r="M82" s="113"/>
    </row>
    <row r="83" spans="1:13" s="1" customFormat="1" ht="16.5" customHeight="1" x14ac:dyDescent="0.3">
      <c r="A83" s="22"/>
      <c r="B83" s="34"/>
      <c r="C83" s="110"/>
      <c r="D83" s="111"/>
      <c r="E83" s="19"/>
      <c r="F83" s="19"/>
      <c r="G83" s="19"/>
      <c r="H83" s="19"/>
      <c r="I83" s="37">
        <f t="shared" si="8"/>
        <v>0</v>
      </c>
      <c r="J83" s="37">
        <f>IF(B83="",0,VLOOKUP(B83,Tabla1[],2,0))</f>
        <v>0</v>
      </c>
      <c r="K83" s="37">
        <f t="shared" si="7"/>
        <v>0</v>
      </c>
      <c r="L83" s="112"/>
      <c r="M83" s="113"/>
    </row>
    <row r="84" spans="1:13" s="1" customFormat="1" ht="16.5" customHeight="1" x14ac:dyDescent="0.3">
      <c r="A84" s="22"/>
      <c r="B84" s="34"/>
      <c r="C84" s="110"/>
      <c r="D84" s="111"/>
      <c r="E84" s="19"/>
      <c r="F84" s="19"/>
      <c r="G84" s="19"/>
      <c r="H84" s="19"/>
      <c r="I84" s="37">
        <f t="shared" si="8"/>
        <v>0</v>
      </c>
      <c r="J84" s="37">
        <f>IF(B84="",0,VLOOKUP(B84,Tabla1[],2,0))</f>
        <v>0</v>
      </c>
      <c r="K84" s="37">
        <f t="shared" si="7"/>
        <v>0</v>
      </c>
      <c r="L84" s="112"/>
      <c r="M84" s="113"/>
    </row>
    <row r="85" spans="1:13" s="1" customFormat="1" ht="16.5" customHeight="1" x14ac:dyDescent="0.3">
      <c r="A85" s="22"/>
      <c r="B85" s="34"/>
      <c r="C85" s="110"/>
      <c r="D85" s="111"/>
      <c r="E85" s="19"/>
      <c r="F85" s="19"/>
      <c r="G85" s="19"/>
      <c r="H85" s="19"/>
      <c r="I85" s="37">
        <f t="shared" si="8"/>
        <v>0</v>
      </c>
      <c r="J85" s="37">
        <f>IF(B85="",0,VLOOKUP(B85,Tabla1[],2,0))</f>
        <v>0</v>
      </c>
      <c r="K85" s="37">
        <f t="shared" si="7"/>
        <v>0</v>
      </c>
      <c r="L85" s="112"/>
      <c r="M85" s="113"/>
    </row>
    <row r="86" spans="1:13" s="1" customFormat="1" ht="16.5" customHeight="1" x14ac:dyDescent="0.3">
      <c r="A86" s="22"/>
      <c r="B86" s="34"/>
      <c r="C86" s="110"/>
      <c r="D86" s="111"/>
      <c r="E86" s="19"/>
      <c r="F86" s="19"/>
      <c r="G86" s="19"/>
      <c r="H86" s="19"/>
      <c r="I86" s="37">
        <f t="shared" si="8"/>
        <v>0</v>
      </c>
      <c r="J86" s="37">
        <f>IF(B86="",0,VLOOKUP(B86,Tabla1[],2,0))</f>
        <v>0</v>
      </c>
      <c r="K86" s="37">
        <f t="shared" si="7"/>
        <v>0</v>
      </c>
      <c r="L86" s="112"/>
      <c r="M86" s="113"/>
    </row>
    <row r="87" spans="1:13" s="1" customFormat="1" ht="16.5" customHeight="1" x14ac:dyDescent="0.3">
      <c r="A87" s="22"/>
      <c r="B87" s="34"/>
      <c r="C87" s="110"/>
      <c r="D87" s="111"/>
      <c r="E87" s="19"/>
      <c r="F87" s="19"/>
      <c r="G87" s="19"/>
      <c r="H87" s="19"/>
      <c r="I87" s="37">
        <f t="shared" si="8"/>
        <v>0</v>
      </c>
      <c r="J87" s="37">
        <f>IF(B87="",0,VLOOKUP(B87,Tabla1[],2,0))</f>
        <v>0</v>
      </c>
      <c r="K87" s="37">
        <f t="shared" si="7"/>
        <v>0</v>
      </c>
      <c r="L87" s="112"/>
      <c r="M87" s="113"/>
    </row>
    <row r="88" spans="1:13" s="1" customFormat="1" ht="16.5" customHeight="1" x14ac:dyDescent="0.3">
      <c r="A88" s="22"/>
      <c r="B88" s="34"/>
      <c r="C88" s="110"/>
      <c r="D88" s="111"/>
      <c r="E88" s="19"/>
      <c r="F88" s="19"/>
      <c r="G88" s="19"/>
      <c r="H88" s="19"/>
      <c r="I88" s="37">
        <f t="shared" si="8"/>
        <v>0</v>
      </c>
      <c r="J88" s="37">
        <f>IF(B88="",0,VLOOKUP(B88,Tabla1[],2,0))</f>
        <v>0</v>
      </c>
      <c r="K88" s="37">
        <f t="shared" si="7"/>
        <v>0</v>
      </c>
      <c r="L88" s="112"/>
      <c r="M88" s="113"/>
    </row>
    <row r="89" spans="1:13" s="1" customFormat="1" ht="16.5" customHeight="1" x14ac:dyDescent="0.3">
      <c r="A89" s="22"/>
      <c r="B89" s="34"/>
      <c r="C89" s="110"/>
      <c r="D89" s="111"/>
      <c r="E89" s="19"/>
      <c r="F89" s="19"/>
      <c r="G89" s="19"/>
      <c r="H89" s="19"/>
      <c r="I89" s="37">
        <f t="shared" si="8"/>
        <v>0</v>
      </c>
      <c r="J89" s="37">
        <f>IF(B89="",0,VLOOKUP(B89,Tabla1[],2,0))</f>
        <v>0</v>
      </c>
      <c r="K89" s="37">
        <f t="shared" si="7"/>
        <v>0</v>
      </c>
      <c r="L89" s="112"/>
      <c r="M89" s="113"/>
    </row>
    <row r="90" spans="1:13" s="1" customFormat="1" ht="16.5" customHeight="1" x14ac:dyDescent="0.3">
      <c r="A90" s="22"/>
      <c r="B90" s="34"/>
      <c r="C90" s="110"/>
      <c r="D90" s="111"/>
      <c r="E90" s="19"/>
      <c r="F90" s="19"/>
      <c r="G90" s="19"/>
      <c r="H90" s="19"/>
      <c r="I90" s="37">
        <f t="shared" si="8"/>
        <v>0</v>
      </c>
      <c r="J90" s="37">
        <f>IF(B90="",0,VLOOKUP(B90,Tabla1[],2,0))</f>
        <v>0</v>
      </c>
      <c r="K90" s="37">
        <f t="shared" si="7"/>
        <v>0</v>
      </c>
      <c r="L90" s="112"/>
      <c r="M90" s="113"/>
    </row>
    <row r="91" spans="1:13" s="1" customFormat="1" ht="16.5" customHeight="1" x14ac:dyDescent="0.3">
      <c r="A91" s="22"/>
      <c r="B91" s="34"/>
      <c r="C91" s="110"/>
      <c r="D91" s="111"/>
      <c r="E91" s="19"/>
      <c r="F91" s="19"/>
      <c r="G91" s="19"/>
      <c r="H91" s="19"/>
      <c r="I91" s="37">
        <f t="shared" si="8"/>
        <v>0</v>
      </c>
      <c r="J91" s="37">
        <f>IF(B91="",0,VLOOKUP(B91,Tabla1[],2,0))</f>
        <v>0</v>
      </c>
      <c r="K91" s="37">
        <f t="shared" si="7"/>
        <v>0</v>
      </c>
      <c r="L91" s="112"/>
      <c r="M91" s="113"/>
    </row>
    <row r="92" spans="1:13" s="1" customFormat="1" ht="16.5" customHeight="1" x14ac:dyDescent="0.3">
      <c r="A92" s="22"/>
      <c r="B92" s="34"/>
      <c r="C92" s="110"/>
      <c r="D92" s="111"/>
      <c r="E92" s="19"/>
      <c r="F92" s="19"/>
      <c r="G92" s="19"/>
      <c r="H92" s="19"/>
      <c r="I92" s="37">
        <f t="shared" si="8"/>
        <v>0</v>
      </c>
      <c r="J92" s="37">
        <f>IF(B92="",0,VLOOKUP(B92,Tabla1[],2,0))</f>
        <v>0</v>
      </c>
      <c r="K92" s="37">
        <f t="shared" si="7"/>
        <v>0</v>
      </c>
      <c r="L92" s="112"/>
      <c r="M92" s="113"/>
    </row>
    <row r="93" spans="1:13" s="1" customFormat="1" ht="16.5" customHeight="1" x14ac:dyDescent="0.3">
      <c r="A93" s="22"/>
      <c r="B93" s="34"/>
      <c r="C93" s="110"/>
      <c r="D93" s="111"/>
      <c r="E93" s="19"/>
      <c r="F93" s="19"/>
      <c r="G93" s="19"/>
      <c r="H93" s="19"/>
      <c r="I93" s="37">
        <f t="shared" si="8"/>
        <v>0</v>
      </c>
      <c r="J93" s="37">
        <f>IF(B93="",0,VLOOKUP(B93,Tabla1[],2,0))</f>
        <v>0</v>
      </c>
      <c r="K93" s="37">
        <f t="shared" si="7"/>
        <v>0</v>
      </c>
      <c r="L93" s="112"/>
      <c r="M93" s="113"/>
    </row>
    <row r="94" spans="1:13" s="1" customFormat="1" ht="16.5" customHeight="1" x14ac:dyDescent="0.3">
      <c r="A94" s="22"/>
      <c r="B94" s="34"/>
      <c r="C94" s="110"/>
      <c r="D94" s="111"/>
      <c r="E94" s="19"/>
      <c r="F94" s="19"/>
      <c r="G94" s="19"/>
      <c r="H94" s="19"/>
      <c r="I94" s="37">
        <f t="shared" si="8"/>
        <v>0</v>
      </c>
      <c r="J94" s="37">
        <f>IF(B94="",0,VLOOKUP(B94,Tabla1[],2,0))</f>
        <v>0</v>
      </c>
      <c r="K94" s="37">
        <f t="shared" si="7"/>
        <v>0</v>
      </c>
      <c r="L94" s="112"/>
      <c r="M94" s="113"/>
    </row>
    <row r="95" spans="1:13" s="1" customFormat="1" ht="16.5" customHeight="1" x14ac:dyDescent="0.3">
      <c r="A95" s="22"/>
      <c r="B95" s="34"/>
      <c r="C95" s="110"/>
      <c r="D95" s="111"/>
      <c r="E95" s="19"/>
      <c r="F95" s="19"/>
      <c r="G95" s="19"/>
      <c r="H95" s="19"/>
      <c r="I95" s="37">
        <f t="shared" si="8"/>
        <v>0</v>
      </c>
      <c r="J95" s="37">
        <f>IF(B95="",0,VLOOKUP(B95,Tabla1[],2,0))</f>
        <v>0</v>
      </c>
      <c r="K95" s="37">
        <f t="shared" si="7"/>
        <v>0</v>
      </c>
      <c r="L95" s="112"/>
      <c r="M95" s="113"/>
    </row>
    <row r="96" spans="1:13" s="1" customFormat="1" ht="16.5" customHeight="1" x14ac:dyDescent="0.3">
      <c r="A96" s="22"/>
      <c r="B96" s="34"/>
      <c r="C96" s="110"/>
      <c r="D96" s="111"/>
      <c r="E96" s="19"/>
      <c r="F96" s="19"/>
      <c r="G96" s="19"/>
      <c r="H96" s="19"/>
      <c r="I96" s="37">
        <f t="shared" si="8"/>
        <v>0</v>
      </c>
      <c r="J96" s="37">
        <f>IF(B96="",0,VLOOKUP(B96,Tabla1[],2,0))</f>
        <v>0</v>
      </c>
      <c r="K96" s="37">
        <f t="shared" si="7"/>
        <v>0</v>
      </c>
      <c r="L96" s="112"/>
      <c r="M96" s="113"/>
    </row>
    <row r="97" spans="1:13" s="1" customFormat="1" ht="16.5" customHeight="1" x14ac:dyDescent="0.3">
      <c r="A97" s="22"/>
      <c r="B97" s="34"/>
      <c r="C97" s="110"/>
      <c r="D97" s="111"/>
      <c r="E97" s="19"/>
      <c r="F97" s="19"/>
      <c r="G97" s="19"/>
      <c r="H97" s="19"/>
      <c r="I97" s="37">
        <f t="shared" si="8"/>
        <v>0</v>
      </c>
      <c r="J97" s="37">
        <f>IF(B97="",0,VLOOKUP(B97,Tabla1[],2,0))</f>
        <v>0</v>
      </c>
      <c r="K97" s="37">
        <f t="shared" si="7"/>
        <v>0</v>
      </c>
      <c r="L97" s="112"/>
      <c r="M97" s="113"/>
    </row>
    <row r="98" spans="1:13" s="1" customFormat="1" ht="16.5" customHeight="1" x14ac:dyDescent="0.3">
      <c r="A98" s="22"/>
      <c r="B98" s="34"/>
      <c r="C98" s="110"/>
      <c r="D98" s="111"/>
      <c r="E98" s="19"/>
      <c r="F98" s="19"/>
      <c r="G98" s="19"/>
      <c r="H98" s="19"/>
      <c r="I98" s="37">
        <f t="shared" si="8"/>
        <v>0</v>
      </c>
      <c r="J98" s="37">
        <f>IF(B98="",0,VLOOKUP(B98,Tabla1[],2,0))</f>
        <v>0</v>
      </c>
      <c r="K98" s="37">
        <f t="shared" si="7"/>
        <v>0</v>
      </c>
      <c r="L98" s="112"/>
      <c r="M98" s="113"/>
    </row>
    <row r="99" spans="1:13" s="1" customFormat="1" ht="16.5" customHeight="1" x14ac:dyDescent="0.3">
      <c r="A99" s="22"/>
      <c r="B99" s="34"/>
      <c r="C99" s="110"/>
      <c r="D99" s="111"/>
      <c r="E99" s="19"/>
      <c r="F99" s="19"/>
      <c r="G99" s="19"/>
      <c r="H99" s="19"/>
      <c r="I99" s="37">
        <f t="shared" si="8"/>
        <v>0</v>
      </c>
      <c r="J99" s="37">
        <f>IF(B99="",0,VLOOKUP(B99,Tabla1[],2,0))</f>
        <v>0</v>
      </c>
      <c r="K99" s="37">
        <f t="shared" si="7"/>
        <v>0</v>
      </c>
      <c r="L99" s="112"/>
      <c r="M99" s="113"/>
    </row>
    <row r="100" spans="1:13" s="1" customFormat="1" ht="16.5" customHeight="1" x14ac:dyDescent="0.3">
      <c r="A100" s="22"/>
      <c r="B100" s="34"/>
      <c r="C100" s="110"/>
      <c r="D100" s="111"/>
      <c r="E100" s="19"/>
      <c r="F100" s="19"/>
      <c r="G100" s="19"/>
      <c r="H100" s="19"/>
      <c r="I100" s="37">
        <f t="shared" si="8"/>
        <v>0</v>
      </c>
      <c r="J100" s="37">
        <f>IF(B100="",0,VLOOKUP(B100,Tabla1[],2,0))</f>
        <v>0</v>
      </c>
      <c r="K100" s="37">
        <f t="shared" si="7"/>
        <v>0</v>
      </c>
      <c r="L100" s="112"/>
      <c r="M100" s="113"/>
    </row>
    <row r="101" spans="1:13" s="1" customFormat="1" ht="16.5" customHeight="1" x14ac:dyDescent="0.3">
      <c r="A101" s="22"/>
      <c r="B101" s="34"/>
      <c r="C101" s="110"/>
      <c r="D101" s="111"/>
      <c r="E101" s="19"/>
      <c r="F101" s="19"/>
      <c r="G101" s="19"/>
      <c r="H101" s="19"/>
      <c r="I101" s="37">
        <f t="shared" si="8"/>
        <v>0</v>
      </c>
      <c r="J101" s="37">
        <f>IF(B101="",0,VLOOKUP(B101,Tabla1[],2,0))</f>
        <v>0</v>
      </c>
      <c r="K101" s="37">
        <f t="shared" si="7"/>
        <v>0</v>
      </c>
      <c r="L101" s="112"/>
      <c r="M101" s="113"/>
    </row>
    <row r="102" spans="1:13" s="1" customFormat="1" ht="16.5" customHeight="1" x14ac:dyDescent="0.3">
      <c r="A102" s="22"/>
      <c r="B102" s="34"/>
      <c r="C102" s="110"/>
      <c r="D102" s="111"/>
      <c r="E102" s="19"/>
      <c r="F102" s="19"/>
      <c r="G102" s="19"/>
      <c r="H102" s="19"/>
      <c r="I102" s="37">
        <f t="shared" si="8"/>
        <v>0</v>
      </c>
      <c r="J102" s="37">
        <f>IF(B102="",0,VLOOKUP(B102,Tabla1[],2,0))</f>
        <v>0</v>
      </c>
      <c r="K102" s="37">
        <f t="shared" si="7"/>
        <v>0</v>
      </c>
      <c r="L102" s="112"/>
      <c r="M102" s="113"/>
    </row>
    <row r="103" spans="1:13" s="1" customFormat="1" ht="16.5" customHeight="1" x14ac:dyDescent="0.3">
      <c r="A103" s="22"/>
      <c r="B103" s="34"/>
      <c r="C103" s="110"/>
      <c r="D103" s="111"/>
      <c r="E103" s="19"/>
      <c r="F103" s="19"/>
      <c r="G103" s="19"/>
      <c r="H103" s="19"/>
      <c r="I103" s="37">
        <f t="shared" si="8"/>
        <v>0</v>
      </c>
      <c r="J103" s="37">
        <f>IF(B103="",0,VLOOKUP(B103,Tabla1[],2,0))</f>
        <v>0</v>
      </c>
      <c r="K103" s="37">
        <f t="shared" si="7"/>
        <v>0</v>
      </c>
      <c r="L103" s="112"/>
      <c r="M103" s="113"/>
    </row>
    <row r="104" spans="1:13" s="1" customFormat="1" ht="16.5" customHeight="1" x14ac:dyDescent="0.3">
      <c r="A104" s="22"/>
      <c r="B104" s="34"/>
      <c r="C104" s="110"/>
      <c r="D104" s="111"/>
      <c r="E104" s="19"/>
      <c r="F104" s="19"/>
      <c r="G104" s="19"/>
      <c r="H104" s="19"/>
      <c r="I104" s="37">
        <f t="shared" si="8"/>
        <v>0</v>
      </c>
      <c r="J104" s="37">
        <f>IF(B104="",0,VLOOKUP(B104,Tabla1[],2,0))</f>
        <v>0</v>
      </c>
      <c r="K104" s="37">
        <f t="shared" si="7"/>
        <v>0</v>
      </c>
      <c r="L104" s="112"/>
      <c r="M104" s="113"/>
    </row>
    <row r="105" spans="1:13" s="1" customFormat="1" ht="16.5" customHeight="1" x14ac:dyDescent="0.3">
      <c r="A105" s="22"/>
      <c r="B105" s="34"/>
      <c r="C105" s="110"/>
      <c r="D105" s="111"/>
      <c r="E105" s="19"/>
      <c r="F105" s="19"/>
      <c r="G105" s="19"/>
      <c r="H105" s="19"/>
      <c r="I105" s="37">
        <f t="shared" si="8"/>
        <v>0</v>
      </c>
      <c r="J105" s="37">
        <f>IF(B105="",0,VLOOKUP(B105,Tabla1[],2,0))</f>
        <v>0</v>
      </c>
      <c r="K105" s="37">
        <f t="shared" si="7"/>
        <v>0</v>
      </c>
      <c r="L105" s="112"/>
      <c r="M105" s="113"/>
    </row>
    <row r="106" spans="1:13" s="1" customFormat="1" ht="16.5" customHeight="1" x14ac:dyDescent="0.3">
      <c r="A106" s="22"/>
      <c r="B106" s="34"/>
      <c r="C106" s="110"/>
      <c r="D106" s="111"/>
      <c r="E106" s="19"/>
      <c r="F106" s="19"/>
      <c r="G106" s="19"/>
      <c r="H106" s="19"/>
      <c r="I106" s="37">
        <f t="shared" si="8"/>
        <v>0</v>
      </c>
      <c r="J106" s="37">
        <f>IF(B106="",0,VLOOKUP(B106,Tabla1[],2,0))</f>
        <v>0</v>
      </c>
      <c r="K106" s="37">
        <f t="shared" si="7"/>
        <v>0</v>
      </c>
      <c r="L106" s="112"/>
      <c r="M106" s="113"/>
    </row>
    <row r="107" spans="1:13" s="1" customFormat="1" ht="16.5" customHeight="1" x14ac:dyDescent="0.3">
      <c r="A107" s="22"/>
      <c r="B107" s="34"/>
      <c r="C107" s="110"/>
      <c r="D107" s="111"/>
      <c r="E107" s="19"/>
      <c r="F107" s="19"/>
      <c r="G107" s="19"/>
      <c r="H107" s="19"/>
      <c r="I107" s="37">
        <f t="shared" si="8"/>
        <v>0</v>
      </c>
      <c r="J107" s="37">
        <f>IF(B107="",0,VLOOKUP(B107,Tabla1[],2,0))</f>
        <v>0</v>
      </c>
      <c r="K107" s="37">
        <f t="shared" si="7"/>
        <v>0</v>
      </c>
      <c r="L107" s="112"/>
      <c r="M107" s="113"/>
    </row>
    <row r="108" spans="1:13" s="1" customFormat="1" ht="16.5" customHeight="1" x14ac:dyDescent="0.3">
      <c r="A108" s="22"/>
      <c r="B108" s="34"/>
      <c r="C108" s="110"/>
      <c r="D108" s="111"/>
      <c r="E108" s="19"/>
      <c r="F108" s="19"/>
      <c r="G108" s="19"/>
      <c r="H108" s="19"/>
      <c r="I108" s="37">
        <f t="shared" si="8"/>
        <v>0</v>
      </c>
      <c r="J108" s="37">
        <f>IF(B108="",0,VLOOKUP(B108,Tabla1[],2,0))</f>
        <v>0</v>
      </c>
      <c r="K108" s="37">
        <f t="shared" si="7"/>
        <v>0</v>
      </c>
      <c r="L108" s="112"/>
      <c r="M108" s="113"/>
    </row>
    <row r="109" spans="1:13" s="1" customFormat="1" ht="16.5" customHeight="1" x14ac:dyDescent="0.3">
      <c r="A109" s="22"/>
      <c r="B109" s="34"/>
      <c r="C109" s="110"/>
      <c r="D109" s="111"/>
      <c r="E109" s="19"/>
      <c r="F109" s="19"/>
      <c r="G109" s="19"/>
      <c r="H109" s="19"/>
      <c r="I109" s="37">
        <f t="shared" si="8"/>
        <v>0</v>
      </c>
      <c r="J109" s="37">
        <f>IF(B109="",0,VLOOKUP(B109,Tabla1[],2,0))</f>
        <v>0</v>
      </c>
      <c r="K109" s="37">
        <f t="shared" si="7"/>
        <v>0</v>
      </c>
      <c r="L109" s="112"/>
      <c r="M109" s="113"/>
    </row>
    <row r="110" spans="1:13" s="1" customFormat="1" ht="16.5" customHeight="1" x14ac:dyDescent="0.3">
      <c r="A110" s="22"/>
      <c r="B110" s="34"/>
      <c r="C110" s="110"/>
      <c r="D110" s="111"/>
      <c r="E110" s="19"/>
      <c r="F110" s="19"/>
      <c r="G110" s="19"/>
      <c r="H110" s="19"/>
      <c r="I110" s="37">
        <f t="shared" si="8"/>
        <v>0</v>
      </c>
      <c r="J110" s="37">
        <f>IF(B110="",0,VLOOKUP(B110,Tabla1[],2,0))</f>
        <v>0</v>
      </c>
      <c r="K110" s="37">
        <f t="shared" si="7"/>
        <v>0</v>
      </c>
      <c r="L110" s="112"/>
      <c r="M110" s="113"/>
    </row>
    <row r="111" spans="1:13" s="1" customFormat="1" ht="16.5" customHeight="1" x14ac:dyDescent="0.3">
      <c r="A111" s="22"/>
      <c r="B111" s="34"/>
      <c r="C111" s="110"/>
      <c r="D111" s="111"/>
      <c r="E111" s="19"/>
      <c r="F111" s="19"/>
      <c r="G111" s="19"/>
      <c r="H111" s="19"/>
      <c r="I111" s="37">
        <f t="shared" si="8"/>
        <v>0</v>
      </c>
      <c r="J111" s="37">
        <f>IF(B111="",0,VLOOKUP(B111,Tabla1[],2,0))</f>
        <v>0</v>
      </c>
      <c r="K111" s="37">
        <f t="shared" si="7"/>
        <v>0</v>
      </c>
      <c r="L111" s="112"/>
      <c r="M111" s="113"/>
    </row>
    <row r="112" spans="1:13" s="1" customFormat="1" ht="16.5" customHeight="1" x14ac:dyDescent="0.3">
      <c r="A112" s="22"/>
      <c r="B112" s="34"/>
      <c r="C112" s="110"/>
      <c r="D112" s="111"/>
      <c r="E112" s="19"/>
      <c r="F112" s="19"/>
      <c r="G112" s="19"/>
      <c r="H112" s="19"/>
      <c r="I112" s="37">
        <f t="shared" si="8"/>
        <v>0</v>
      </c>
      <c r="J112" s="37">
        <f>IF(B112="",0,VLOOKUP(B112,Tabla1[],2,0))</f>
        <v>0</v>
      </c>
      <c r="K112" s="37">
        <f t="shared" si="7"/>
        <v>0</v>
      </c>
      <c r="L112" s="112"/>
      <c r="M112" s="113"/>
    </row>
    <row r="113" spans="1:13" s="1" customFormat="1" ht="16.5" customHeight="1" x14ac:dyDescent="0.3">
      <c r="A113" s="22"/>
      <c r="B113" s="34"/>
      <c r="C113" s="110"/>
      <c r="D113" s="111"/>
      <c r="E113" s="19"/>
      <c r="F113" s="19"/>
      <c r="G113" s="19"/>
      <c r="H113" s="19"/>
      <c r="I113" s="37">
        <f t="shared" si="8"/>
        <v>0</v>
      </c>
      <c r="J113" s="37">
        <f>IF(B113="",0,VLOOKUP(B113,Tabla1[],2,0))</f>
        <v>0</v>
      </c>
      <c r="K113" s="37">
        <f t="shared" si="7"/>
        <v>0</v>
      </c>
      <c r="L113" s="112"/>
      <c r="M113" s="113"/>
    </row>
    <row r="114" spans="1:13" s="1" customFormat="1" ht="16.5" customHeight="1" x14ac:dyDescent="0.3">
      <c r="A114" s="22"/>
      <c r="B114" s="34"/>
      <c r="C114" s="110"/>
      <c r="D114" s="111"/>
      <c r="E114" s="19"/>
      <c r="F114" s="19"/>
      <c r="G114" s="19"/>
      <c r="H114" s="19"/>
      <c r="I114" s="37">
        <f t="shared" si="8"/>
        <v>0</v>
      </c>
      <c r="J114" s="37">
        <f>IF(B114="",0,VLOOKUP(B114,Tabla1[],2,0))</f>
        <v>0</v>
      </c>
      <c r="K114" s="37">
        <f t="shared" si="7"/>
        <v>0</v>
      </c>
      <c r="L114" s="112"/>
      <c r="M114" s="113"/>
    </row>
    <row r="115" spans="1:13" s="1" customFormat="1" ht="16.5" customHeight="1" x14ac:dyDescent="0.3">
      <c r="A115" s="22"/>
      <c r="B115" s="34"/>
      <c r="C115" s="110"/>
      <c r="D115" s="111"/>
      <c r="E115" s="19"/>
      <c r="F115" s="19"/>
      <c r="G115" s="19"/>
      <c r="H115" s="19"/>
      <c r="I115" s="37">
        <f t="shared" si="8"/>
        <v>0</v>
      </c>
      <c r="J115" s="37">
        <f>IF(B115="",0,VLOOKUP(B115,Tabla1[],2,0))</f>
        <v>0</v>
      </c>
      <c r="K115" s="37">
        <f t="shared" si="7"/>
        <v>0</v>
      </c>
      <c r="L115" s="112"/>
      <c r="M115" s="113"/>
    </row>
    <row r="116" spans="1:13" s="1" customFormat="1" ht="16.5" customHeight="1" x14ac:dyDescent="0.3">
      <c r="A116" s="22"/>
      <c r="B116" s="34"/>
      <c r="C116" s="110"/>
      <c r="D116" s="111"/>
      <c r="E116" s="19"/>
      <c r="F116" s="19"/>
      <c r="G116" s="19"/>
      <c r="H116" s="19"/>
      <c r="I116" s="37">
        <f t="shared" si="8"/>
        <v>0</v>
      </c>
      <c r="J116" s="37">
        <f>IF(B116="",0,VLOOKUP(B116,Tabla1[],2,0))</f>
        <v>0</v>
      </c>
      <c r="K116" s="37">
        <f t="shared" si="7"/>
        <v>0</v>
      </c>
      <c r="L116" s="112"/>
      <c r="M116" s="113"/>
    </row>
    <row r="117" spans="1:13" s="1" customFormat="1" ht="16.5" customHeight="1" x14ac:dyDescent="0.3">
      <c r="A117" s="22"/>
      <c r="B117" s="34"/>
      <c r="C117" s="110"/>
      <c r="D117" s="111"/>
      <c r="E117" s="19"/>
      <c r="F117" s="19"/>
      <c r="G117" s="19"/>
      <c r="H117" s="19"/>
      <c r="I117" s="37">
        <f t="shared" si="8"/>
        <v>0</v>
      </c>
      <c r="J117" s="37">
        <f>IF(B117="",0,VLOOKUP(B117,Tabla1[],2,0))</f>
        <v>0</v>
      </c>
      <c r="K117" s="37">
        <f t="shared" si="7"/>
        <v>0</v>
      </c>
      <c r="L117" s="112"/>
      <c r="M117" s="113"/>
    </row>
    <row r="118" spans="1:13" ht="16.5" customHeight="1" x14ac:dyDescent="0.3">
      <c r="A118" s="22"/>
      <c r="B118" s="34"/>
      <c r="C118" s="110"/>
      <c r="D118" s="111"/>
      <c r="E118" s="19"/>
      <c r="F118" s="19"/>
      <c r="G118" s="19"/>
      <c r="H118" s="19"/>
      <c r="I118" s="37">
        <f t="shared" si="6"/>
        <v>0</v>
      </c>
      <c r="J118" s="37">
        <f>IF(B118="",0,VLOOKUP(B118,Tabla1[],2,0))</f>
        <v>0</v>
      </c>
      <c r="K118" s="37">
        <f t="shared" si="7"/>
        <v>0</v>
      </c>
      <c r="L118" s="112"/>
      <c r="M118" s="113"/>
    </row>
    <row r="119" spans="1:13" ht="16.5" customHeight="1" x14ac:dyDescent="0.3">
      <c r="A119" s="22"/>
      <c r="B119" s="34"/>
      <c r="C119" s="110"/>
      <c r="D119" s="111"/>
      <c r="E119" s="19"/>
      <c r="F119" s="19"/>
      <c r="G119" s="19"/>
      <c r="H119" s="19"/>
      <c r="I119" s="37">
        <f t="shared" si="6"/>
        <v>0</v>
      </c>
      <c r="J119" s="37">
        <f>IF(B119="",0,VLOOKUP(B119,Tabla1[],2,0))</f>
        <v>0</v>
      </c>
      <c r="K119" s="37">
        <f t="shared" si="7"/>
        <v>0</v>
      </c>
      <c r="L119" s="112"/>
      <c r="M119" s="113"/>
    </row>
    <row r="120" spans="1:13" ht="16.5" customHeight="1" x14ac:dyDescent="0.3">
      <c r="A120" s="22"/>
      <c r="B120" s="34"/>
      <c r="C120" s="110"/>
      <c r="D120" s="111"/>
      <c r="E120" s="19"/>
      <c r="F120" s="19"/>
      <c r="G120" s="19"/>
      <c r="H120" s="19"/>
      <c r="I120" s="37">
        <f t="shared" si="6"/>
        <v>0</v>
      </c>
      <c r="J120" s="37">
        <f>IF(B120="",0,VLOOKUP(B120,Tabla1[],2,0))</f>
        <v>0</v>
      </c>
      <c r="K120" s="37">
        <f t="shared" si="7"/>
        <v>0</v>
      </c>
      <c r="L120" s="112"/>
      <c r="M120" s="113"/>
    </row>
    <row r="121" spans="1:13" ht="16.5" customHeight="1" x14ac:dyDescent="0.3">
      <c r="A121" s="22"/>
      <c r="B121" s="34"/>
      <c r="C121" s="110"/>
      <c r="D121" s="111"/>
      <c r="E121" s="19"/>
      <c r="F121" s="19"/>
      <c r="G121" s="19"/>
      <c r="H121" s="19"/>
      <c r="I121" s="37">
        <f t="shared" si="6"/>
        <v>0</v>
      </c>
      <c r="J121" s="37">
        <f>IF(B121="",0,VLOOKUP(B121,Tabla1[],2,0))</f>
        <v>0</v>
      </c>
      <c r="K121" s="37">
        <f t="shared" si="7"/>
        <v>0</v>
      </c>
      <c r="L121" s="112"/>
      <c r="M121" s="113"/>
    </row>
    <row r="122" spans="1:13" ht="16.5" customHeight="1" x14ac:dyDescent="0.3">
      <c r="A122" s="22"/>
      <c r="B122" s="34"/>
      <c r="C122" s="110"/>
      <c r="D122" s="111"/>
      <c r="E122" s="19"/>
      <c r="F122" s="19"/>
      <c r="G122" s="19"/>
      <c r="H122" s="19"/>
      <c r="I122" s="37">
        <f t="shared" si="6"/>
        <v>0</v>
      </c>
      <c r="J122" s="37">
        <f>IF(B122="",0,VLOOKUP(B122,Tabla1[],2,0))</f>
        <v>0</v>
      </c>
      <c r="K122" s="37">
        <f t="shared" si="7"/>
        <v>0</v>
      </c>
      <c r="L122" s="112"/>
      <c r="M122" s="113"/>
    </row>
    <row r="123" spans="1:13" ht="16.5" customHeight="1" x14ac:dyDescent="0.3">
      <c r="A123" s="22"/>
      <c r="B123" s="34"/>
      <c r="C123" s="110"/>
      <c r="D123" s="111"/>
      <c r="E123" s="19"/>
      <c r="F123" s="19"/>
      <c r="G123" s="19"/>
      <c r="H123" s="19"/>
      <c r="I123" s="37">
        <f t="shared" si="6"/>
        <v>0</v>
      </c>
      <c r="J123" s="37">
        <f>IF(B123="",0,VLOOKUP(B123,Tabla1[],2,0))</f>
        <v>0</v>
      </c>
      <c r="K123" s="37">
        <f t="shared" si="7"/>
        <v>0</v>
      </c>
      <c r="L123" s="112"/>
      <c r="M123" s="113"/>
    </row>
    <row r="124" spans="1:13" ht="16.5" customHeight="1" x14ac:dyDescent="0.3">
      <c r="A124" s="22"/>
      <c r="B124" s="34"/>
      <c r="C124" s="110"/>
      <c r="D124" s="111"/>
      <c r="E124" s="19"/>
      <c r="F124" s="19"/>
      <c r="G124" s="19"/>
      <c r="H124" s="19"/>
      <c r="I124" s="37">
        <f t="shared" si="6"/>
        <v>0</v>
      </c>
      <c r="J124" s="37">
        <f>IF(B124="",0,VLOOKUP(B124,Tabla1[],2,0))</f>
        <v>0</v>
      </c>
      <c r="K124" s="37">
        <f t="shared" si="7"/>
        <v>0</v>
      </c>
      <c r="L124" s="112"/>
      <c r="M124" s="113"/>
    </row>
    <row r="125" spans="1:13" ht="16.5" customHeight="1" x14ac:dyDescent="0.3">
      <c r="A125" s="22"/>
      <c r="B125" s="34"/>
      <c r="C125" s="110"/>
      <c r="D125" s="111"/>
      <c r="E125" s="19"/>
      <c r="F125" s="19"/>
      <c r="G125" s="19"/>
      <c r="H125" s="19"/>
      <c r="I125" s="37">
        <f t="shared" si="6"/>
        <v>0</v>
      </c>
      <c r="J125" s="37">
        <f>IF(B125="",0,VLOOKUP(B125,Tabla1[],2,0))</f>
        <v>0</v>
      </c>
      <c r="K125" s="37">
        <f t="shared" si="7"/>
        <v>0</v>
      </c>
      <c r="L125" s="112"/>
      <c r="M125" s="113"/>
    </row>
    <row r="126" spans="1:13" ht="16.5" customHeight="1" x14ac:dyDescent="0.3">
      <c r="A126" s="22"/>
      <c r="B126" s="34"/>
      <c r="C126" s="110"/>
      <c r="D126" s="111"/>
      <c r="E126" s="19"/>
      <c r="F126" s="19"/>
      <c r="G126" s="19"/>
      <c r="H126" s="19"/>
      <c r="I126" s="37">
        <f t="shared" si="6"/>
        <v>0</v>
      </c>
      <c r="J126" s="37">
        <f>IF(B126="",0,VLOOKUP(B126,Tabla1[],2,0))</f>
        <v>0</v>
      </c>
      <c r="K126" s="37">
        <f t="shared" si="7"/>
        <v>0</v>
      </c>
      <c r="L126" s="112"/>
      <c r="M126" s="113"/>
    </row>
    <row r="127" spans="1:13" ht="16.5" customHeight="1" x14ac:dyDescent="0.3">
      <c r="A127" s="22"/>
      <c r="B127" s="34"/>
      <c r="C127" s="110"/>
      <c r="D127" s="111"/>
      <c r="E127" s="19"/>
      <c r="F127" s="19"/>
      <c r="G127" s="19"/>
      <c r="H127" s="19"/>
      <c r="I127" s="37">
        <f t="shared" si="6"/>
        <v>0</v>
      </c>
      <c r="J127" s="37">
        <f>IF(B127="",0,VLOOKUP(B127,Tabla1[],2,0))</f>
        <v>0</v>
      </c>
      <c r="K127" s="37">
        <f t="shared" si="7"/>
        <v>0</v>
      </c>
      <c r="L127" s="112"/>
      <c r="M127" s="113"/>
    </row>
    <row r="128" spans="1:13" ht="16.5" customHeight="1" x14ac:dyDescent="0.3">
      <c r="A128" s="22"/>
      <c r="B128" s="34"/>
      <c r="C128" s="110"/>
      <c r="D128" s="111"/>
      <c r="E128" s="19"/>
      <c r="F128" s="19"/>
      <c r="G128" s="19"/>
      <c r="H128" s="19"/>
      <c r="I128" s="37">
        <f t="shared" si="6"/>
        <v>0</v>
      </c>
      <c r="J128" s="37">
        <f>IF(B128="",0,VLOOKUP(B128,Tabla1[],2,0))</f>
        <v>0</v>
      </c>
      <c r="K128" s="37">
        <f t="shared" si="7"/>
        <v>0</v>
      </c>
      <c r="L128" s="112"/>
      <c r="M128" s="113"/>
    </row>
    <row r="129" spans="1:13" ht="16.5" customHeight="1" x14ac:dyDescent="0.3">
      <c r="A129" s="22"/>
      <c r="B129" s="34"/>
      <c r="C129" s="110"/>
      <c r="D129" s="111"/>
      <c r="E129" s="19"/>
      <c r="F129" s="19"/>
      <c r="G129" s="19"/>
      <c r="H129" s="19"/>
      <c r="I129" s="37">
        <f t="shared" si="6"/>
        <v>0</v>
      </c>
      <c r="J129" s="37">
        <f>IF(B129="",0,VLOOKUP(B129,Tabla1[],2,0))</f>
        <v>0</v>
      </c>
      <c r="K129" s="37">
        <f t="shared" si="7"/>
        <v>0</v>
      </c>
      <c r="L129" s="112"/>
      <c r="M129" s="113"/>
    </row>
    <row r="130" spans="1:13" s="1" customFormat="1" ht="16.5" customHeight="1" x14ac:dyDescent="0.3">
      <c r="A130" s="22"/>
      <c r="B130" s="34"/>
      <c r="C130" s="110"/>
      <c r="D130" s="111"/>
      <c r="E130" s="19"/>
      <c r="F130" s="19"/>
      <c r="G130" s="19"/>
      <c r="H130" s="19"/>
      <c r="I130" s="37">
        <f t="shared" si="6"/>
        <v>0</v>
      </c>
      <c r="J130" s="37">
        <f>IF(B130="",0,VLOOKUP(B130,Tabla1[],2,0))</f>
        <v>0</v>
      </c>
      <c r="K130" s="37">
        <f t="shared" si="7"/>
        <v>0</v>
      </c>
      <c r="L130" s="112"/>
      <c r="M130" s="113"/>
    </row>
    <row r="131" spans="1:13" s="1" customFormat="1" ht="16.5" customHeight="1" x14ac:dyDescent="0.3">
      <c r="A131" s="22"/>
      <c r="B131" s="34"/>
      <c r="C131" s="110"/>
      <c r="D131" s="111"/>
      <c r="E131" s="19"/>
      <c r="F131" s="19"/>
      <c r="G131" s="19"/>
      <c r="H131" s="19"/>
      <c r="I131" s="37">
        <f t="shared" si="6"/>
        <v>0</v>
      </c>
      <c r="J131" s="37">
        <f>IF(B131="",0,VLOOKUP(B131,Tabla1[],2,0))</f>
        <v>0</v>
      </c>
      <c r="K131" s="37">
        <f t="shared" si="7"/>
        <v>0</v>
      </c>
      <c r="L131" s="112"/>
      <c r="M131" s="113"/>
    </row>
    <row r="132" spans="1:13" s="1" customFormat="1" ht="16.5" customHeight="1" x14ac:dyDescent="0.3">
      <c r="A132" s="22"/>
      <c r="B132" s="34"/>
      <c r="C132" s="110"/>
      <c r="D132" s="111"/>
      <c r="E132" s="19"/>
      <c r="F132" s="19"/>
      <c r="G132" s="19"/>
      <c r="H132" s="19"/>
      <c r="I132" s="37">
        <f t="shared" si="6"/>
        <v>0</v>
      </c>
      <c r="J132" s="37">
        <f>IF(B132="",0,VLOOKUP(B132,Tabla1[],2,0))</f>
        <v>0</v>
      </c>
      <c r="K132" s="37">
        <f t="shared" ref="K132:K150" si="9">IF(E132&lt;0,J132*(-1),J132)</f>
        <v>0</v>
      </c>
      <c r="L132" s="112"/>
      <c r="M132" s="113"/>
    </row>
    <row r="133" spans="1:13" s="1" customFormat="1" ht="16.5" customHeight="1" x14ac:dyDescent="0.3">
      <c r="A133" s="22"/>
      <c r="B133" s="34"/>
      <c r="C133" s="110"/>
      <c r="D133" s="111"/>
      <c r="E133" s="19"/>
      <c r="F133" s="19"/>
      <c r="G133" s="19"/>
      <c r="H133" s="19"/>
      <c r="I133" s="37">
        <f t="shared" si="6"/>
        <v>0</v>
      </c>
      <c r="J133" s="37">
        <f>IF(B133="",0,VLOOKUP(B133,Tabla1[],2,0))</f>
        <v>0</v>
      </c>
      <c r="K133" s="37">
        <f t="shared" si="9"/>
        <v>0</v>
      </c>
      <c r="L133" s="112"/>
      <c r="M133" s="113"/>
    </row>
    <row r="134" spans="1:13" s="1" customFormat="1" ht="16.5" customHeight="1" x14ac:dyDescent="0.3">
      <c r="A134" s="22"/>
      <c r="B134" s="34"/>
      <c r="C134" s="110"/>
      <c r="D134" s="111"/>
      <c r="E134" s="19"/>
      <c r="F134" s="19"/>
      <c r="G134" s="19"/>
      <c r="H134" s="19"/>
      <c r="I134" s="37">
        <f t="shared" si="6"/>
        <v>0</v>
      </c>
      <c r="J134" s="37">
        <f>IF(B134="",0,VLOOKUP(B134,Tabla1[],2,0))</f>
        <v>0</v>
      </c>
      <c r="K134" s="37">
        <f t="shared" si="9"/>
        <v>0</v>
      </c>
      <c r="L134" s="112"/>
      <c r="M134" s="113"/>
    </row>
    <row r="135" spans="1:13" s="1" customFormat="1" ht="16.5" customHeight="1" x14ac:dyDescent="0.3">
      <c r="A135" s="22"/>
      <c r="B135" s="34"/>
      <c r="C135" s="110"/>
      <c r="D135" s="111"/>
      <c r="E135" s="19"/>
      <c r="F135" s="19"/>
      <c r="G135" s="19"/>
      <c r="H135" s="19"/>
      <c r="I135" s="37">
        <f t="shared" si="6"/>
        <v>0</v>
      </c>
      <c r="J135" s="37">
        <f>IF(B135="",0,VLOOKUP(B135,Tabla1[],2,0))</f>
        <v>0</v>
      </c>
      <c r="K135" s="37">
        <f t="shared" si="9"/>
        <v>0</v>
      </c>
      <c r="L135" s="112"/>
      <c r="M135" s="113"/>
    </row>
    <row r="136" spans="1:13" s="1" customFormat="1" ht="16.5" customHeight="1" x14ac:dyDescent="0.3">
      <c r="A136" s="22"/>
      <c r="B136" s="34"/>
      <c r="C136" s="110"/>
      <c r="D136" s="111"/>
      <c r="E136" s="19"/>
      <c r="F136" s="19"/>
      <c r="G136" s="19"/>
      <c r="H136" s="19"/>
      <c r="I136" s="37">
        <f t="shared" si="6"/>
        <v>0</v>
      </c>
      <c r="J136" s="37">
        <f>IF(B136="",0,VLOOKUP(B136,Tabla1[],2,0))</f>
        <v>0</v>
      </c>
      <c r="K136" s="37">
        <f t="shared" si="9"/>
        <v>0</v>
      </c>
      <c r="L136" s="112"/>
      <c r="M136" s="113"/>
    </row>
    <row r="137" spans="1:13" s="1" customFormat="1" ht="16.5" customHeight="1" x14ac:dyDescent="0.3">
      <c r="A137" s="22"/>
      <c r="B137" s="34"/>
      <c r="C137" s="110"/>
      <c r="D137" s="111"/>
      <c r="E137" s="19"/>
      <c r="F137" s="19"/>
      <c r="G137" s="19"/>
      <c r="H137" s="19"/>
      <c r="I137" s="37">
        <f t="shared" si="6"/>
        <v>0</v>
      </c>
      <c r="J137" s="37">
        <f>IF(B137="",0,VLOOKUP(B137,Tabla1[],2,0))</f>
        <v>0</v>
      </c>
      <c r="K137" s="37">
        <f t="shared" si="9"/>
        <v>0</v>
      </c>
      <c r="L137" s="112"/>
      <c r="M137" s="113"/>
    </row>
    <row r="138" spans="1:13" s="1" customFormat="1" ht="16.5" customHeight="1" x14ac:dyDescent="0.3">
      <c r="A138" s="22"/>
      <c r="B138" s="34"/>
      <c r="C138" s="110"/>
      <c r="D138" s="111"/>
      <c r="E138" s="19"/>
      <c r="F138" s="19"/>
      <c r="G138" s="19"/>
      <c r="H138" s="19"/>
      <c r="I138" s="37">
        <f t="shared" si="6"/>
        <v>0</v>
      </c>
      <c r="J138" s="37">
        <f>IF(B138="",0,VLOOKUP(B138,Tabla1[],2,0))</f>
        <v>0</v>
      </c>
      <c r="K138" s="37">
        <f t="shared" si="9"/>
        <v>0</v>
      </c>
      <c r="L138" s="112"/>
      <c r="M138" s="113"/>
    </row>
    <row r="139" spans="1:13" s="1" customFormat="1" ht="16.5" customHeight="1" x14ac:dyDescent="0.3">
      <c r="A139" s="22"/>
      <c r="B139" s="34"/>
      <c r="C139" s="110"/>
      <c r="D139" s="111"/>
      <c r="E139" s="19"/>
      <c r="F139" s="19"/>
      <c r="G139" s="19"/>
      <c r="H139" s="19"/>
      <c r="I139" s="37">
        <f t="shared" si="6"/>
        <v>0</v>
      </c>
      <c r="J139" s="37">
        <f>IF(B139="",0,VLOOKUP(B139,Tabla1[],2,0))</f>
        <v>0</v>
      </c>
      <c r="K139" s="37">
        <f t="shared" si="9"/>
        <v>0</v>
      </c>
      <c r="L139" s="112"/>
      <c r="M139" s="113"/>
    </row>
    <row r="140" spans="1:13" s="1" customFormat="1" ht="16.5" customHeight="1" x14ac:dyDescent="0.3">
      <c r="A140" s="22"/>
      <c r="B140" s="34"/>
      <c r="C140" s="110"/>
      <c r="D140" s="111"/>
      <c r="E140" s="19"/>
      <c r="F140" s="19"/>
      <c r="G140" s="19"/>
      <c r="H140" s="19"/>
      <c r="I140" s="37">
        <f t="shared" si="6"/>
        <v>0</v>
      </c>
      <c r="J140" s="37">
        <f>IF(B140="",0,VLOOKUP(B140,Tabla1[],2,0))</f>
        <v>0</v>
      </c>
      <c r="K140" s="37">
        <f t="shared" si="9"/>
        <v>0</v>
      </c>
      <c r="L140" s="112"/>
      <c r="M140" s="113"/>
    </row>
    <row r="141" spans="1:13" s="1" customFormat="1" ht="16.5" customHeight="1" x14ac:dyDescent="0.3">
      <c r="A141" s="22"/>
      <c r="B141" s="34"/>
      <c r="C141" s="110"/>
      <c r="D141" s="111"/>
      <c r="E141" s="19"/>
      <c r="F141" s="19"/>
      <c r="G141" s="19"/>
      <c r="H141" s="19"/>
      <c r="I141" s="37">
        <f t="shared" si="6"/>
        <v>0</v>
      </c>
      <c r="J141" s="37">
        <f>IF(B141="",0,VLOOKUP(B141,Tabla1[],2,0))</f>
        <v>0</v>
      </c>
      <c r="K141" s="37">
        <f t="shared" si="9"/>
        <v>0</v>
      </c>
      <c r="L141" s="112"/>
      <c r="M141" s="113"/>
    </row>
    <row r="142" spans="1:13" s="1" customFormat="1" ht="16.5" customHeight="1" x14ac:dyDescent="0.3">
      <c r="A142" s="22"/>
      <c r="B142" s="34"/>
      <c r="C142" s="110"/>
      <c r="D142" s="111"/>
      <c r="E142" s="19"/>
      <c r="F142" s="19"/>
      <c r="G142" s="19"/>
      <c r="H142" s="19"/>
      <c r="I142" s="37">
        <f t="shared" si="6"/>
        <v>0</v>
      </c>
      <c r="J142" s="37">
        <f>IF(B142="",0,VLOOKUP(B142,Tabla1[],2,0))</f>
        <v>0</v>
      </c>
      <c r="K142" s="37">
        <f t="shared" si="9"/>
        <v>0</v>
      </c>
      <c r="L142" s="112"/>
      <c r="M142" s="113"/>
    </row>
    <row r="143" spans="1:13" s="1" customFormat="1" ht="16.5" customHeight="1" x14ac:dyDescent="0.3">
      <c r="A143" s="22"/>
      <c r="B143" s="34"/>
      <c r="C143" s="110"/>
      <c r="D143" s="111"/>
      <c r="E143" s="19"/>
      <c r="F143" s="19"/>
      <c r="G143" s="19"/>
      <c r="H143" s="19"/>
      <c r="I143" s="37">
        <f t="shared" si="6"/>
        <v>0</v>
      </c>
      <c r="J143" s="37">
        <f>IF(B143="",0,VLOOKUP(B143,Tabla1[],2,0))</f>
        <v>0</v>
      </c>
      <c r="K143" s="37">
        <f t="shared" si="9"/>
        <v>0</v>
      </c>
      <c r="L143" s="112"/>
      <c r="M143" s="113"/>
    </row>
    <row r="144" spans="1:13" s="1" customFormat="1" ht="16.5" customHeight="1" x14ac:dyDescent="0.3">
      <c r="A144" s="22"/>
      <c r="B144" s="34"/>
      <c r="C144" s="110"/>
      <c r="D144" s="111"/>
      <c r="E144" s="19"/>
      <c r="F144" s="19"/>
      <c r="G144" s="19"/>
      <c r="H144" s="19"/>
      <c r="I144" s="37">
        <f t="shared" si="6"/>
        <v>0</v>
      </c>
      <c r="J144" s="37">
        <f>IF(B144="",0,VLOOKUP(B144,Tabla1[],2,0))</f>
        <v>0</v>
      </c>
      <c r="K144" s="37">
        <f t="shared" si="9"/>
        <v>0</v>
      </c>
      <c r="L144" s="112"/>
      <c r="M144" s="113"/>
    </row>
    <row r="145" spans="1:13" s="1" customFormat="1" ht="16.5" customHeight="1" x14ac:dyDescent="0.3">
      <c r="A145" s="22"/>
      <c r="B145" s="34"/>
      <c r="C145" s="110"/>
      <c r="D145" s="111"/>
      <c r="E145" s="19"/>
      <c r="F145" s="19"/>
      <c r="G145" s="19"/>
      <c r="H145" s="19"/>
      <c r="I145" s="37">
        <f t="shared" si="6"/>
        <v>0</v>
      </c>
      <c r="J145" s="37">
        <f>IF(B145="",0,VLOOKUP(B145,Tabla1[],2,0))</f>
        <v>0</v>
      </c>
      <c r="K145" s="37">
        <f t="shared" si="9"/>
        <v>0</v>
      </c>
      <c r="L145" s="112"/>
      <c r="M145" s="113"/>
    </row>
    <row r="146" spans="1:13" s="1" customFormat="1" ht="16.5" customHeight="1" x14ac:dyDescent="0.3">
      <c r="A146" s="22"/>
      <c r="B146" s="34"/>
      <c r="C146" s="110"/>
      <c r="D146" s="111"/>
      <c r="E146" s="19"/>
      <c r="F146" s="19"/>
      <c r="G146" s="19"/>
      <c r="H146" s="19"/>
      <c r="I146" s="37">
        <f t="shared" si="6"/>
        <v>0</v>
      </c>
      <c r="J146" s="37">
        <f>IF(B146="",0,VLOOKUP(B146,Tabla1[],2,0))</f>
        <v>0</v>
      </c>
      <c r="K146" s="37">
        <f t="shared" si="9"/>
        <v>0</v>
      </c>
      <c r="L146" s="112"/>
      <c r="M146" s="113"/>
    </row>
    <row r="147" spans="1:13" s="1" customFormat="1" ht="16.5" customHeight="1" x14ac:dyDescent="0.3">
      <c r="A147" s="22"/>
      <c r="B147" s="34"/>
      <c r="C147" s="110"/>
      <c r="D147" s="111"/>
      <c r="E147" s="19"/>
      <c r="F147" s="19"/>
      <c r="G147" s="19"/>
      <c r="H147" s="19"/>
      <c r="I147" s="37">
        <f t="shared" si="6"/>
        <v>0</v>
      </c>
      <c r="J147" s="37">
        <f>IF(B147="",0,VLOOKUP(B147,Tabla1[],2,0))</f>
        <v>0</v>
      </c>
      <c r="K147" s="37">
        <f t="shared" si="9"/>
        <v>0</v>
      </c>
      <c r="L147" s="112"/>
      <c r="M147" s="113"/>
    </row>
    <row r="148" spans="1:13" s="1" customFormat="1" ht="16.5" customHeight="1" x14ac:dyDescent="0.3">
      <c r="A148" s="22"/>
      <c r="B148" s="34"/>
      <c r="C148" s="110"/>
      <c r="D148" s="111"/>
      <c r="E148" s="19"/>
      <c r="F148" s="19"/>
      <c r="G148" s="19"/>
      <c r="H148" s="19"/>
      <c r="I148" s="37">
        <f t="shared" si="6"/>
        <v>0</v>
      </c>
      <c r="J148" s="37">
        <f>IF(B148="",0,VLOOKUP(B148,Tabla1[],2,0))</f>
        <v>0</v>
      </c>
      <c r="K148" s="37">
        <f t="shared" si="9"/>
        <v>0</v>
      </c>
      <c r="L148" s="112"/>
      <c r="M148" s="113"/>
    </row>
    <row r="149" spans="1:13" s="1" customFormat="1" ht="16.5" customHeight="1" x14ac:dyDescent="0.3">
      <c r="A149" s="22"/>
      <c r="B149" s="34"/>
      <c r="C149" s="110"/>
      <c r="D149" s="111"/>
      <c r="E149" s="19"/>
      <c r="F149" s="19"/>
      <c r="G149" s="19"/>
      <c r="H149" s="19"/>
      <c r="I149" s="37">
        <f t="shared" si="6"/>
        <v>0</v>
      </c>
      <c r="J149" s="37">
        <f>IF(B149="",0,VLOOKUP(B149,Tabla1[],2,0))</f>
        <v>0</v>
      </c>
      <c r="K149" s="37">
        <f t="shared" si="9"/>
        <v>0</v>
      </c>
      <c r="L149" s="112"/>
      <c r="M149" s="113"/>
    </row>
    <row r="150" spans="1:13" s="1" customFormat="1" ht="16.5" customHeight="1" x14ac:dyDescent="0.3">
      <c r="A150" s="23"/>
      <c r="B150" s="34"/>
      <c r="C150" s="131"/>
      <c r="D150" s="132"/>
      <c r="E150" s="19"/>
      <c r="F150" s="19"/>
      <c r="G150" s="19"/>
      <c r="H150" s="19"/>
      <c r="I150" s="37">
        <f t="shared" si="6"/>
        <v>0</v>
      </c>
      <c r="J150" s="37">
        <f>IF(B150="",0,VLOOKUP(B150,Tabla1[],2,0))</f>
        <v>0</v>
      </c>
      <c r="K150" s="37">
        <f t="shared" si="9"/>
        <v>0</v>
      </c>
      <c r="L150" s="129"/>
      <c r="M150" s="130"/>
    </row>
    <row r="151" spans="1:13" s="1" customFormat="1" ht="16.5" customHeight="1" x14ac:dyDescent="0.3">
      <c r="A151" s="47" t="s">
        <v>4</v>
      </c>
      <c r="B151" s="48"/>
      <c r="C151" s="49"/>
      <c r="D151" s="50"/>
      <c r="E151" s="39">
        <f>SUM(E3:E150)</f>
        <v>0</v>
      </c>
      <c r="F151" s="39">
        <f>SUM(F3:F150)</f>
        <v>0</v>
      </c>
      <c r="G151" s="39">
        <f>SUM(G3:G150)</f>
        <v>0</v>
      </c>
      <c r="H151" s="39">
        <f>SUM(H3:H150)</f>
        <v>0</v>
      </c>
      <c r="I151" s="38">
        <f>SUM(I3:I150)</f>
        <v>0</v>
      </c>
      <c r="J151" s="38"/>
      <c r="K151" s="38">
        <f>SUM(K3:K150)</f>
        <v>0</v>
      </c>
      <c r="L151" s="116"/>
      <c r="M151" s="117"/>
    </row>
    <row r="152" spans="1:13" s="1" customFormat="1" ht="16.5" customHeight="1" x14ac:dyDescent="0.3">
      <c r="A152" s="106" t="s">
        <v>8</v>
      </c>
      <c r="B152" s="107"/>
      <c r="C152" s="33"/>
      <c r="D152" s="24"/>
      <c r="E152" s="133" t="s">
        <v>46</v>
      </c>
      <c r="F152" s="134"/>
      <c r="G152" s="135"/>
      <c r="H152" s="135"/>
      <c r="I152" s="135"/>
      <c r="J152" s="135"/>
      <c r="K152" s="135"/>
      <c r="L152" s="136"/>
      <c r="M152" s="24"/>
    </row>
    <row r="153" spans="1:13" s="1" customFormat="1" ht="16.5" customHeight="1" x14ac:dyDescent="0.3">
      <c r="A153" s="2" t="s">
        <v>9</v>
      </c>
      <c r="B153" s="38">
        <f>D152+D153+D154+D155</f>
        <v>0</v>
      </c>
      <c r="C153" s="32"/>
      <c r="D153" s="25"/>
      <c r="E153" s="123"/>
      <c r="F153" s="124"/>
      <c r="G153" s="124"/>
      <c r="H153" s="124"/>
      <c r="I153" s="124"/>
      <c r="J153" s="124"/>
      <c r="K153" s="124"/>
      <c r="L153" s="125"/>
      <c r="M153" s="25"/>
    </row>
    <row r="154" spans="1:13" s="1" customFormat="1" ht="16.5" customHeight="1" x14ac:dyDescent="0.3">
      <c r="A154" s="3" t="s">
        <v>14</v>
      </c>
      <c r="B154" s="19"/>
      <c r="C154" s="32"/>
      <c r="D154" s="25"/>
      <c r="E154" s="123"/>
      <c r="F154" s="124"/>
      <c r="G154" s="124"/>
      <c r="H154" s="124"/>
      <c r="I154" s="124"/>
      <c r="J154" s="124"/>
      <c r="K154" s="124"/>
      <c r="L154" s="125"/>
      <c r="M154" s="25"/>
    </row>
    <row r="155" spans="1:13" s="1" customFormat="1" ht="16.5" customHeight="1" x14ac:dyDescent="0.3">
      <c r="A155" s="4" t="s">
        <v>28</v>
      </c>
      <c r="B155" s="39">
        <f>(E151-D152-D153-D154-D155-B154)</f>
        <v>0</v>
      </c>
      <c r="C155" s="12"/>
      <c r="D155" s="26"/>
      <c r="E155" s="126"/>
      <c r="F155" s="127"/>
      <c r="G155" s="127"/>
      <c r="H155" s="127"/>
      <c r="I155" s="127"/>
      <c r="J155" s="127"/>
      <c r="K155" s="127"/>
      <c r="L155" s="128"/>
      <c r="M155" s="26"/>
    </row>
    <row r="157" spans="1:13" ht="16.5" customHeight="1" x14ac:dyDescent="0.3">
      <c r="A157" s="86" t="s">
        <v>0</v>
      </c>
      <c r="B157" s="86" t="s">
        <v>161</v>
      </c>
      <c r="C157" s="86" t="s">
        <v>202</v>
      </c>
      <c r="D157" s="86" t="s">
        <v>184</v>
      </c>
    </row>
    <row r="158" spans="1:13" ht="16.5" customHeight="1" x14ac:dyDescent="0.3">
      <c r="A158" s="101"/>
      <c r="B158" s="95"/>
      <c r="C158" s="95"/>
      <c r="D158" s="96"/>
    </row>
    <row r="159" spans="1:13" ht="16.5" customHeight="1" x14ac:dyDescent="0.3">
      <c r="A159" s="102"/>
      <c r="B159" s="97"/>
      <c r="C159" s="97"/>
      <c r="D159" s="98"/>
    </row>
    <row r="160" spans="1:13" ht="16.5" customHeight="1" x14ac:dyDescent="0.3">
      <c r="A160" s="102"/>
      <c r="B160" s="97"/>
      <c r="C160" s="97"/>
      <c r="D160" s="98"/>
    </row>
    <row r="161" spans="1:4" ht="16.5" customHeight="1" x14ac:dyDescent="0.3">
      <c r="A161" s="102"/>
      <c r="B161" s="97"/>
      <c r="C161" s="97"/>
      <c r="D161" s="98"/>
    </row>
    <row r="162" spans="1:4" ht="16.5" customHeight="1" x14ac:dyDescent="0.3">
      <c r="A162" s="102"/>
      <c r="B162" s="97"/>
      <c r="C162" s="97"/>
      <c r="D162" s="98"/>
    </row>
    <row r="163" spans="1:4" ht="16.5" customHeight="1" x14ac:dyDescent="0.3">
      <c r="A163" s="102"/>
      <c r="B163" s="97"/>
      <c r="C163" s="97"/>
      <c r="D163" s="98"/>
    </row>
    <row r="164" spans="1:4" ht="16.5" customHeight="1" x14ac:dyDescent="0.3">
      <c r="A164" s="102"/>
      <c r="B164" s="97"/>
      <c r="C164" s="97"/>
      <c r="D164" s="98"/>
    </row>
    <row r="165" spans="1:4" ht="16.5" customHeight="1" x14ac:dyDescent="0.3">
      <c r="A165" s="102"/>
      <c r="B165" s="97"/>
      <c r="C165" s="97"/>
      <c r="D165" s="98"/>
    </row>
    <row r="166" spans="1:4" ht="16.5" customHeight="1" x14ac:dyDescent="0.3">
      <c r="A166" s="102"/>
      <c r="B166" s="97"/>
      <c r="C166" s="97"/>
      <c r="D166" s="98"/>
    </row>
    <row r="167" spans="1:4" ht="16.5" customHeight="1" x14ac:dyDescent="0.3">
      <c r="A167" s="102"/>
      <c r="B167" s="97"/>
      <c r="C167" s="97"/>
      <c r="D167" s="98"/>
    </row>
    <row r="168" spans="1:4" ht="16.5" customHeight="1" x14ac:dyDescent="0.3">
      <c r="A168" s="102"/>
      <c r="B168" s="97"/>
      <c r="C168" s="97"/>
      <c r="D168" s="98"/>
    </row>
    <row r="169" spans="1:4" ht="16.5" customHeight="1" x14ac:dyDescent="0.3">
      <c r="A169" s="102"/>
      <c r="B169" s="97"/>
      <c r="C169" s="97"/>
      <c r="D169" s="98"/>
    </row>
    <row r="170" spans="1:4" ht="16.5" customHeight="1" x14ac:dyDescent="0.3">
      <c r="A170" s="102"/>
      <c r="B170" s="97"/>
      <c r="C170" s="97"/>
      <c r="D170" s="98"/>
    </row>
    <row r="171" spans="1:4" ht="16.5" customHeight="1" x14ac:dyDescent="0.3">
      <c r="A171" s="102"/>
      <c r="B171" s="97"/>
      <c r="C171" s="97"/>
      <c r="D171" s="98"/>
    </row>
    <row r="172" spans="1:4" ht="16.5" customHeight="1" x14ac:dyDescent="0.3">
      <c r="A172" s="102"/>
      <c r="B172" s="97"/>
      <c r="C172" s="97"/>
      <c r="D172" s="98"/>
    </row>
    <row r="173" spans="1:4" ht="16.5" customHeight="1" x14ac:dyDescent="0.3">
      <c r="A173" s="102"/>
      <c r="B173" s="97"/>
      <c r="C173" s="97"/>
      <c r="D173" s="98"/>
    </row>
    <row r="174" spans="1:4" ht="16.5" customHeight="1" x14ac:dyDescent="0.3">
      <c r="A174" s="102"/>
      <c r="B174" s="97"/>
      <c r="C174" s="97"/>
      <c r="D174" s="98"/>
    </row>
    <row r="175" spans="1:4" ht="16.5" customHeight="1" x14ac:dyDescent="0.3">
      <c r="A175" s="102"/>
      <c r="B175" s="97"/>
      <c r="C175" s="97"/>
      <c r="D175" s="98"/>
    </row>
    <row r="176" spans="1:4" ht="16.5" customHeight="1" x14ac:dyDescent="0.3">
      <c r="A176" s="102"/>
      <c r="B176" s="97"/>
      <c r="C176" s="97"/>
      <c r="D176" s="98"/>
    </row>
    <row r="177" spans="1:4" ht="16.5" customHeight="1" x14ac:dyDescent="0.3">
      <c r="A177" s="103"/>
      <c r="B177" s="99"/>
      <c r="C177" s="99"/>
      <c r="D177" s="100"/>
    </row>
    <row r="424" spans="2:2" ht="16.5" customHeight="1" x14ac:dyDescent="0.3">
      <c r="B424">
        <v>6</v>
      </c>
    </row>
  </sheetData>
  <sheetProtection algorithmName="SHA-512" hashValue="zQL/ViA8bH7JXE1sOEo4PrfjfFuUo9SUwRLugaDOR+zEGHeZOlt4cgXcqeQAMiUVHrtyvTkkqmgYw/cMWtNTFw==" saltValue="/qDLfSU5VI/sfxq8MKyYKA==" spinCount="100000" sheet="1" objects="1" scenarios="1"/>
  <dataConsolidate/>
  <mergeCells count="303">
    <mergeCell ref="C47:D47"/>
    <mergeCell ref="C48:D48"/>
    <mergeCell ref="C49:D49"/>
    <mergeCell ref="C50:D50"/>
    <mergeCell ref="C51:D51"/>
    <mergeCell ref="G152:L152"/>
    <mergeCell ref="L144:M144"/>
    <mergeCell ref="L143:M143"/>
    <mergeCell ref="C143:D143"/>
    <mergeCell ref="C144:D144"/>
    <mergeCell ref="L141:M141"/>
    <mergeCell ref="L142:M142"/>
    <mergeCell ref="L138:M138"/>
    <mergeCell ref="L139:M139"/>
    <mergeCell ref="L140:M140"/>
    <mergeCell ref="C138:D138"/>
    <mergeCell ref="C139:D139"/>
    <mergeCell ref="C140:D140"/>
    <mergeCell ref="C141:D141"/>
    <mergeCell ref="C142:D142"/>
    <mergeCell ref="L135:M135"/>
    <mergeCell ref="L136:M136"/>
    <mergeCell ref="L137:M137"/>
    <mergeCell ref="L132:M132"/>
    <mergeCell ref="E154:L154"/>
    <mergeCell ref="E155:L155"/>
    <mergeCell ref="L151:M151"/>
    <mergeCell ref="L148:M148"/>
    <mergeCell ref="L150:M150"/>
    <mergeCell ref="E153:L153"/>
    <mergeCell ref="L145:M145"/>
    <mergeCell ref="C145:D145"/>
    <mergeCell ref="C146:D146"/>
    <mergeCell ref="C147:D147"/>
    <mergeCell ref="C148:D148"/>
    <mergeCell ref="C149:D149"/>
    <mergeCell ref="C150:D150"/>
    <mergeCell ref="L149:M149"/>
    <mergeCell ref="L147:M147"/>
    <mergeCell ref="L146:M146"/>
    <mergeCell ref="E152:F152"/>
    <mergeCell ref="L133:M133"/>
    <mergeCell ref="L134:M134"/>
    <mergeCell ref="C132:D132"/>
    <mergeCell ref="C133:D133"/>
    <mergeCell ref="C134:D134"/>
    <mergeCell ref="C135:D135"/>
    <mergeCell ref="C136:D136"/>
    <mergeCell ref="C137:D137"/>
    <mergeCell ref="L128:M128"/>
    <mergeCell ref="L131:M131"/>
    <mergeCell ref="L130:M130"/>
    <mergeCell ref="L129:M129"/>
    <mergeCell ref="C131:D131"/>
    <mergeCell ref="L125:M125"/>
    <mergeCell ref="L126:M126"/>
    <mergeCell ref="L127:M127"/>
    <mergeCell ref="C125:D125"/>
    <mergeCell ref="C126:D126"/>
    <mergeCell ref="C127:D127"/>
    <mergeCell ref="C128:D128"/>
    <mergeCell ref="C129:D129"/>
    <mergeCell ref="C130:D130"/>
    <mergeCell ref="L122:M122"/>
    <mergeCell ref="L123:M123"/>
    <mergeCell ref="L124:M124"/>
    <mergeCell ref="L119:M119"/>
    <mergeCell ref="L120:M120"/>
    <mergeCell ref="L121:M121"/>
    <mergeCell ref="C119:D119"/>
    <mergeCell ref="C120:D120"/>
    <mergeCell ref="C121:D121"/>
    <mergeCell ref="C122:D122"/>
    <mergeCell ref="C123:D123"/>
    <mergeCell ref="C124:D124"/>
    <mergeCell ref="L69:M69"/>
    <mergeCell ref="L70:M70"/>
    <mergeCell ref="L118:M118"/>
    <mergeCell ref="L66:M66"/>
    <mergeCell ref="L67:M67"/>
    <mergeCell ref="L68:M68"/>
    <mergeCell ref="C66:D66"/>
    <mergeCell ref="C67:D67"/>
    <mergeCell ref="C68:D68"/>
    <mergeCell ref="C69:D69"/>
    <mergeCell ref="C70:D70"/>
    <mergeCell ref="C118:D118"/>
    <mergeCell ref="C71:D71"/>
    <mergeCell ref="L71:M71"/>
    <mergeCell ref="C72:D72"/>
    <mergeCell ref="L72:M72"/>
    <mergeCell ref="C73:D73"/>
    <mergeCell ref="L73:M73"/>
    <mergeCell ref="C74:D74"/>
    <mergeCell ref="L74:M74"/>
    <mergeCell ref="C75:D75"/>
    <mergeCell ref="L75:M75"/>
    <mergeCell ref="C76:D76"/>
    <mergeCell ref="L76:M76"/>
    <mergeCell ref="L63:M63"/>
    <mergeCell ref="L64:M64"/>
    <mergeCell ref="L65:M65"/>
    <mergeCell ref="L60:M60"/>
    <mergeCell ref="L61:M61"/>
    <mergeCell ref="L62:M62"/>
    <mergeCell ref="C60:D60"/>
    <mergeCell ref="C61:D61"/>
    <mergeCell ref="C62:D62"/>
    <mergeCell ref="C63:D63"/>
    <mergeCell ref="C64:D64"/>
    <mergeCell ref="C65:D65"/>
    <mergeCell ref="C34:D34"/>
    <mergeCell ref="L57:M57"/>
    <mergeCell ref="L58:M58"/>
    <mergeCell ref="L59:M59"/>
    <mergeCell ref="L54:M54"/>
    <mergeCell ref="L55:M55"/>
    <mergeCell ref="L56:M56"/>
    <mergeCell ref="C54:D54"/>
    <mergeCell ref="C55:D55"/>
    <mergeCell ref="C56:D56"/>
    <mergeCell ref="C57:D57"/>
    <mergeCell ref="C58:D58"/>
    <mergeCell ref="C59:D59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L51:M51"/>
    <mergeCell ref="L52:M52"/>
    <mergeCell ref="L53:M53"/>
    <mergeCell ref="L46:M46"/>
    <mergeCell ref="L47:M47"/>
    <mergeCell ref="L48:M48"/>
    <mergeCell ref="L49:M49"/>
    <mergeCell ref="L50:M50"/>
    <mergeCell ref="L45:M45"/>
    <mergeCell ref="L11:M11"/>
    <mergeCell ref="L12:M12"/>
    <mergeCell ref="L13:M13"/>
    <mergeCell ref="L14:M14"/>
    <mergeCell ref="L38:M38"/>
    <mergeCell ref="C52:D52"/>
    <mergeCell ref="C53:D53"/>
    <mergeCell ref="A1:B1"/>
    <mergeCell ref="L2:M2"/>
    <mergeCell ref="L3:M3"/>
    <mergeCell ref="L4:M4"/>
    <mergeCell ref="L6:M6"/>
    <mergeCell ref="L7:M7"/>
    <mergeCell ref="L8:M8"/>
    <mergeCell ref="L9:M9"/>
    <mergeCell ref="L10:M10"/>
    <mergeCell ref="H1:M1"/>
    <mergeCell ref="F1:G1"/>
    <mergeCell ref="L5:M5"/>
    <mergeCell ref="C2:D2"/>
    <mergeCell ref="C8:D8"/>
    <mergeCell ref="L40:M40"/>
    <mergeCell ref="L41:M41"/>
    <mergeCell ref="L29:M29"/>
    <mergeCell ref="L15:M15"/>
    <mergeCell ref="L16:M16"/>
    <mergeCell ref="L17:M17"/>
    <mergeCell ref="L22:M22"/>
    <mergeCell ref="L27:M27"/>
    <mergeCell ref="L28:M28"/>
    <mergeCell ref="L21:M21"/>
    <mergeCell ref="L32:M32"/>
    <mergeCell ref="L33:M33"/>
    <mergeCell ref="L24:M24"/>
    <mergeCell ref="L23:M23"/>
    <mergeCell ref="L25:M25"/>
    <mergeCell ref="L26:M26"/>
    <mergeCell ref="L18:M18"/>
    <mergeCell ref="L19:M19"/>
    <mergeCell ref="L20:M20"/>
    <mergeCell ref="L30:M30"/>
    <mergeCell ref="L31:M31"/>
    <mergeCell ref="C3:D3"/>
    <mergeCell ref="C4:D4"/>
    <mergeCell ref="C5:D5"/>
    <mergeCell ref="C6:D6"/>
    <mergeCell ref="C7:D7"/>
    <mergeCell ref="C23:D23"/>
    <mergeCell ref="L42:M42"/>
    <mergeCell ref="L43:M43"/>
    <mergeCell ref="L44:M44"/>
    <mergeCell ref="L39:M39"/>
    <mergeCell ref="L34:M34"/>
    <mergeCell ref="L35:M35"/>
    <mergeCell ref="C24:D24"/>
    <mergeCell ref="C25:D25"/>
    <mergeCell ref="C26:D26"/>
    <mergeCell ref="C28:D28"/>
    <mergeCell ref="C29:D29"/>
    <mergeCell ref="C30:D30"/>
    <mergeCell ref="C31:D31"/>
    <mergeCell ref="C32:D32"/>
    <mergeCell ref="C33:D33"/>
    <mergeCell ref="L36:M36"/>
    <mergeCell ref="L37:M37"/>
    <mergeCell ref="C35:D35"/>
    <mergeCell ref="C98:D98"/>
    <mergeCell ref="L98:M98"/>
    <mergeCell ref="C99:D99"/>
    <mergeCell ref="L99:M99"/>
    <mergeCell ref="C100:D100"/>
    <mergeCell ref="L100:M100"/>
    <mergeCell ref="C77:D77"/>
    <mergeCell ref="L77:M77"/>
    <mergeCell ref="C78:D78"/>
    <mergeCell ref="L78:M78"/>
    <mergeCell ref="C79:D79"/>
    <mergeCell ref="L79:M79"/>
    <mergeCell ref="C80:D80"/>
    <mergeCell ref="L80:M80"/>
    <mergeCell ref="C81:D81"/>
    <mergeCell ref="L81:M81"/>
    <mergeCell ref="C88:D88"/>
    <mergeCell ref="L88:M88"/>
    <mergeCell ref="C89:D89"/>
    <mergeCell ref="L89:M89"/>
    <mergeCell ref="C90:D90"/>
    <mergeCell ref="L90:M90"/>
    <mergeCell ref="C91:D91"/>
    <mergeCell ref="L91:M91"/>
    <mergeCell ref="C112:D112"/>
    <mergeCell ref="L112:M112"/>
    <mergeCell ref="C113:D113"/>
    <mergeCell ref="L113:M113"/>
    <mergeCell ref="C114:D114"/>
    <mergeCell ref="L114:M114"/>
    <mergeCell ref="C108:D108"/>
    <mergeCell ref="L108:M108"/>
    <mergeCell ref="C109:D109"/>
    <mergeCell ref="L109:M109"/>
    <mergeCell ref="C110:D110"/>
    <mergeCell ref="L110:M110"/>
    <mergeCell ref="C111:D111"/>
    <mergeCell ref="L111:M111"/>
    <mergeCell ref="C97:D97"/>
    <mergeCell ref="L97:M97"/>
    <mergeCell ref="C83:D83"/>
    <mergeCell ref="L83:M83"/>
    <mergeCell ref="C84:D84"/>
    <mergeCell ref="L84:M84"/>
    <mergeCell ref="C85:D85"/>
    <mergeCell ref="L85:M85"/>
    <mergeCell ref="C86:D86"/>
    <mergeCell ref="L86:M86"/>
    <mergeCell ref="C87:D87"/>
    <mergeCell ref="L87:M87"/>
    <mergeCell ref="C92:D92"/>
    <mergeCell ref="L92:M92"/>
    <mergeCell ref="C93:D93"/>
    <mergeCell ref="L93:M93"/>
    <mergeCell ref="C94:D94"/>
    <mergeCell ref="L94:M94"/>
    <mergeCell ref="C95:D95"/>
    <mergeCell ref="L95:M95"/>
    <mergeCell ref="C96:D96"/>
    <mergeCell ref="L96:M96"/>
    <mergeCell ref="A152:B152"/>
    <mergeCell ref="C1:D1"/>
    <mergeCell ref="C106:D106"/>
    <mergeCell ref="L106:M106"/>
    <mergeCell ref="C107:D107"/>
    <mergeCell ref="L107:M107"/>
    <mergeCell ref="C101:D101"/>
    <mergeCell ref="L101:M101"/>
    <mergeCell ref="C102:D102"/>
    <mergeCell ref="L102:M102"/>
    <mergeCell ref="C103:D103"/>
    <mergeCell ref="L103:M103"/>
    <mergeCell ref="C104:D104"/>
    <mergeCell ref="L104:M104"/>
    <mergeCell ref="C105:D105"/>
    <mergeCell ref="L105:M105"/>
    <mergeCell ref="C115:D115"/>
    <mergeCell ref="L115:M115"/>
    <mergeCell ref="C116:D116"/>
    <mergeCell ref="L116:M116"/>
    <mergeCell ref="C117:D117"/>
    <mergeCell ref="L117:M117"/>
    <mergeCell ref="C82:D82"/>
    <mergeCell ref="L82:M82"/>
  </mergeCells>
  <phoneticPr fontId="1" type="noConversion"/>
  <conditionalFormatting sqref="B153 B155 E151:K151">
    <cfRule type="cellIs" dxfId="364" priority="50" operator="equal">
      <formula>0</formula>
    </cfRule>
  </conditionalFormatting>
  <conditionalFormatting sqref="E118:K151 E68:K70 J5:J150 E10:J67 K3:K150 H3:J9">
    <cfRule type="cellIs" dxfId="363" priority="48" operator="lessThan">
      <formula>0</formula>
    </cfRule>
  </conditionalFormatting>
  <conditionalFormatting sqref="C150 B118:B150 B25:B70 C28 C10:C17 C23:C26 C3:C7">
    <cfRule type="containsText" dxfId="362" priority="46" operator="containsText" text="reposicion">
      <formula>NOT(ISERROR(SEARCH("reposicion",B3)))</formula>
    </cfRule>
    <cfRule type="containsText" dxfId="361" priority="47" operator="containsText" text="devolucion">
      <formula>NOT(ISERROR(SEARCH("devolucion",B3)))</formula>
    </cfRule>
  </conditionalFormatting>
  <conditionalFormatting sqref="B155">
    <cfRule type="cellIs" dxfId="360" priority="45" operator="lessThan">
      <formula>0</formula>
    </cfRule>
  </conditionalFormatting>
  <conditionalFormatting sqref="B10:B24">
    <cfRule type="containsText" dxfId="359" priority="39" operator="containsText" text="reposicion">
      <formula>NOT(ISERROR(SEARCH("reposicion",B10)))</formula>
    </cfRule>
    <cfRule type="containsText" dxfId="358" priority="40" operator="containsText" text="devolucion">
      <formula>NOT(ISERROR(SEARCH("devolucion",B10)))</formula>
    </cfRule>
  </conditionalFormatting>
  <conditionalFormatting sqref="C118:C149 C29:C70">
    <cfRule type="containsText" dxfId="357" priority="37" operator="containsText" text="reposicion">
      <formula>NOT(ISERROR(SEARCH("reposicion",C29)))</formula>
    </cfRule>
    <cfRule type="containsText" dxfId="356" priority="38" operator="containsText" text="devolucion">
      <formula>NOT(ISERROR(SEARCH("devolucion",C29)))</formula>
    </cfRule>
  </conditionalFormatting>
  <conditionalFormatting sqref="K68">
    <cfRule type="cellIs" dxfId="355" priority="36" operator="equal">
      <formula>0</formula>
    </cfRule>
  </conditionalFormatting>
  <conditionalFormatting sqref="B118:B150 B25:B70">
    <cfRule type="cellIs" dxfId="354" priority="35" operator="equal">
      <formula>0</formula>
    </cfRule>
  </conditionalFormatting>
  <conditionalFormatting sqref="I3:I67 K3:K150">
    <cfRule type="cellIs" dxfId="353" priority="34" operator="equal">
      <formula>0</formula>
    </cfRule>
  </conditionalFormatting>
  <conditionalFormatting sqref="I69:K70 I118:K151 I153:K163">
    <cfRule type="cellIs" dxfId="352" priority="33" operator="equal">
      <formula>0</formula>
    </cfRule>
  </conditionalFormatting>
  <conditionalFormatting sqref="I68:K69 J3:J150">
    <cfRule type="cellIs" dxfId="351" priority="32" operator="equal">
      <formula>0</formula>
    </cfRule>
  </conditionalFormatting>
  <conditionalFormatting sqref="E71:K81 E108:K117">
    <cfRule type="cellIs" dxfId="350" priority="31" operator="lessThan">
      <formula>0</formula>
    </cfRule>
  </conditionalFormatting>
  <conditionalFormatting sqref="B71:B81 B108:B117">
    <cfRule type="containsText" dxfId="349" priority="29" operator="containsText" text="reposicion">
      <formula>NOT(ISERROR(SEARCH("reposicion",B71)))</formula>
    </cfRule>
    <cfRule type="containsText" dxfId="348" priority="30" operator="containsText" text="devolucion">
      <formula>NOT(ISERROR(SEARCH("devolucion",B71)))</formula>
    </cfRule>
  </conditionalFormatting>
  <conditionalFormatting sqref="C71:C81 C108:C117">
    <cfRule type="containsText" dxfId="347" priority="27" operator="containsText" text="reposicion">
      <formula>NOT(ISERROR(SEARCH("reposicion",C71)))</formula>
    </cfRule>
    <cfRule type="containsText" dxfId="346" priority="28" operator="containsText" text="devolucion">
      <formula>NOT(ISERROR(SEARCH("devolucion",C71)))</formula>
    </cfRule>
  </conditionalFormatting>
  <conditionalFormatting sqref="B71:B81 B108:B117">
    <cfRule type="cellIs" dxfId="345" priority="26" operator="equal">
      <formula>0</formula>
    </cfRule>
  </conditionalFormatting>
  <conditionalFormatting sqref="I71:K81 I108:K117">
    <cfRule type="cellIs" dxfId="344" priority="25" operator="equal">
      <formula>0</formula>
    </cfRule>
  </conditionalFormatting>
  <conditionalFormatting sqref="B153:B155 D152:D155 M152:M155 E10:K151 H3:K9">
    <cfRule type="cellIs" dxfId="343" priority="24" operator="lessThan">
      <formula>0</formula>
    </cfRule>
  </conditionalFormatting>
  <conditionalFormatting sqref="B82:B107">
    <cfRule type="containsText" dxfId="342" priority="22" operator="containsText" text="reposicion">
      <formula>NOT(ISERROR(SEARCH("reposicion",B82)))</formula>
    </cfRule>
    <cfRule type="containsText" dxfId="341" priority="23" operator="containsText" text="devolucion">
      <formula>NOT(ISERROR(SEARCH("devolucion",B82)))</formula>
    </cfRule>
  </conditionalFormatting>
  <conditionalFormatting sqref="C82:C107">
    <cfRule type="containsText" dxfId="340" priority="20" operator="containsText" text="reposicion">
      <formula>NOT(ISERROR(SEARCH("reposicion",C82)))</formula>
    </cfRule>
    <cfRule type="containsText" dxfId="339" priority="21" operator="containsText" text="devolucion">
      <formula>NOT(ISERROR(SEARCH("devolucion",C82)))</formula>
    </cfRule>
  </conditionalFormatting>
  <conditionalFormatting sqref="B82:B107">
    <cfRule type="cellIs" dxfId="338" priority="19" operator="equal">
      <formula>0</formula>
    </cfRule>
  </conditionalFormatting>
  <conditionalFormatting sqref="I82:K107">
    <cfRule type="cellIs" dxfId="337" priority="18" operator="equal">
      <formula>0</formula>
    </cfRule>
  </conditionalFormatting>
  <conditionalFormatting sqref="K44:K46 K67">
    <cfRule type="cellIs" dxfId="336" priority="17" operator="lessThan">
      <formula>0</formula>
    </cfRule>
  </conditionalFormatting>
  <conditionalFormatting sqref="K44 K67">
    <cfRule type="cellIs" dxfId="335" priority="16" operator="equal">
      <formula>0</formula>
    </cfRule>
  </conditionalFormatting>
  <conditionalFormatting sqref="K45:K46">
    <cfRule type="cellIs" dxfId="334" priority="15" operator="equal">
      <formula>0</formula>
    </cfRule>
  </conditionalFormatting>
  <conditionalFormatting sqref="K44:K45 K67">
    <cfRule type="cellIs" dxfId="333" priority="14" operator="equal">
      <formula>0</formula>
    </cfRule>
  </conditionalFormatting>
  <conditionalFormatting sqref="K47:K57">
    <cfRule type="cellIs" dxfId="332" priority="13" operator="lessThan">
      <formula>0</formula>
    </cfRule>
  </conditionalFormatting>
  <conditionalFormatting sqref="K47:K57">
    <cfRule type="cellIs" dxfId="331" priority="12" operator="equal">
      <formula>0</formula>
    </cfRule>
  </conditionalFormatting>
  <conditionalFormatting sqref="K58:K66">
    <cfRule type="cellIs" dxfId="330" priority="11" operator="lessThan">
      <formula>0</formula>
    </cfRule>
  </conditionalFormatting>
  <conditionalFormatting sqref="K58:K66">
    <cfRule type="cellIs" dxfId="329" priority="10" operator="equal">
      <formula>0</formula>
    </cfRule>
  </conditionalFormatting>
  <conditionalFormatting sqref="E3:G9">
    <cfRule type="cellIs" dxfId="328" priority="7" operator="lessThan">
      <formula>0</formula>
    </cfRule>
  </conditionalFormatting>
  <conditionalFormatting sqref="B3:B9">
    <cfRule type="containsText" dxfId="327" priority="5" operator="containsText" text="reposicion">
      <formula>NOT(ISERROR(SEARCH("reposicion",B3)))</formula>
    </cfRule>
    <cfRule type="containsText" dxfId="326" priority="6" operator="containsText" text="devolucion">
      <formula>NOT(ISERROR(SEARCH("devolucion",B3)))</formula>
    </cfRule>
  </conditionalFormatting>
  <conditionalFormatting sqref="C8:C9">
    <cfRule type="containsText" dxfId="325" priority="3" operator="containsText" text="reposicion">
      <formula>NOT(ISERROR(SEARCH("reposicion",C8)))</formula>
    </cfRule>
    <cfRule type="containsText" dxfId="324" priority="4" operator="containsText" text="devolucion">
      <formula>NOT(ISERROR(SEARCH("devolucion",C8)))</formula>
    </cfRule>
  </conditionalFormatting>
  <conditionalFormatting sqref="B3:B9">
    <cfRule type="cellIs" dxfId="323" priority="2" operator="equal">
      <formula>0</formula>
    </cfRule>
  </conditionalFormatting>
  <conditionalFormatting sqref="E3:G9">
    <cfRule type="cellIs" dxfId="322" priority="1" operator="lessThan">
      <formula>0</formula>
    </cfRule>
  </conditionalFormatting>
  <dataValidations xWindow="167" yWindow="625" count="8">
    <dataValidation type="decimal" allowBlank="1" showInputMessage="1" showErrorMessage="1" errorTitle="Valor Incorrecto" error="Entre solo Valores Permitidos" sqref="M152:M155 B154 D152:D155 I3:I150">
      <formula1>0</formula1>
      <formula2>10000</formula2>
    </dataValidation>
    <dataValidation type="time" allowBlank="1" showInputMessage="1" showErrorMessage="1" errorTitle="Hora Incorrecta" error="Entre la hora de forma correcta:_x000a_HH:MM" sqref="A3:A150">
      <formula1>0</formula1>
      <formula2>0.999988425925926</formula2>
    </dataValidation>
    <dataValidation type="date" allowBlank="1" showInputMessage="1" showErrorMessage="1" promptTitle="Formato" prompt="Dia-Mes-Año" sqref="H1:M1">
      <formula1>43101</formula1>
      <formula2>402133</formula2>
    </dataValidation>
    <dataValidation type="decimal" allowBlank="1" showInputMessage="1" showErrorMessage="1" errorTitle="ENTRADA DE VALOR INCORRECTO" promptTitle="Importante" prompt="Teclear (-) en caso de Devolución" sqref="E3:G150">
      <formula1>-1000</formula1>
      <formula2>1000</formula2>
    </dataValidation>
    <dataValidation type="whole" allowBlank="1" showInputMessage="1" showErrorMessage="1" errorTitle="Valor Incorrecto" error="Entre solo Valores Permitidos" promptTitle="Valor de la(s) Tarjeta(s) en cuc" sqref="H3:H150">
      <formula1>0</formula1>
      <formula2>168</formula2>
    </dataValidation>
    <dataValidation allowBlank="1" showInputMessage="1" showErrorMessage="1" promptTitle="Tercio del Día" sqref="N2"/>
    <dataValidation allowBlank="1" showInputMessage="1" showErrorMessage="1" promptTitle="SOBRANTE DEL DIA" prompt="TECLEE EL VALOR DEL SOBRANTE EN CASO DE HABERLO" sqref="O2"/>
    <dataValidation allowBlank="1" showInputMessage="1" showErrorMessage="1" errorTitle="Valor Incorrecto" error="Entre solo Valores Permitidos" sqref="K3:K150"/>
  </dataValidations>
  <printOptions horizontalCentered="1" verticalCentered="1"/>
  <pageMargins left="0" right="0" top="0" bottom="0" header="0" footer="0"/>
  <pageSetup scale="33" orientation="portrait" r:id="rId1"/>
  <extLst>
    <ext xmlns:x14="http://schemas.microsoft.com/office/spreadsheetml/2009/9/main" uri="{CCE6A557-97BC-4b89-ADB6-D9C93CAAB3DF}">
      <x14:dataValidations xmlns:xm="http://schemas.microsoft.com/office/excel/2006/main" xWindow="167" yWindow="625" count="4">
        <x14:dataValidation type="list" allowBlank="1" showInputMessage="1" showErrorMessage="1" errorTitle="ENTRADA INCORRECTA" error="TECLEE SOLO VALORES DE LA LISTA" promptTitle="TRABAJO REALIZADO" prompt="TECLEE O SELECCIONE DE LA LISTA LA PIEZA O TRABAJO">
          <x14:formula1>
            <xm:f>DEN!$D$3:$D$203</xm:f>
          </x14:formula1>
          <xm:sqref>B3:B150</xm:sqref>
        </x14:dataValidation>
        <x14:dataValidation type="list" allowBlank="1" showInputMessage="1" showErrorMessage="1">
          <x14:formula1>
            <xm:f>DEN!$G$2:$G$8</xm:f>
          </x14:formula1>
          <xm:sqref>C1:D1</xm:sqref>
        </x14:dataValidation>
        <x14:dataValidation type="list" allowBlank="1" showInputMessage="1" showErrorMessage="1" errorTitle="Nombre Incorrecto" error="Introduzca un Nombre Valido">
          <x14:formula1>
            <xm:f>DEN!$A:$A</xm:f>
          </x14:formula1>
          <xm:sqref>L3:M150</xm:sqref>
        </x14:dataValidation>
        <x14:dataValidation type="list" allowBlank="1" showInputMessage="1" showErrorMessage="1">
          <x14:formula1>
            <xm:f>DEN!$A$3:$A$38</xm:f>
          </x14:formula1>
          <xm:sqref>B158:B177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7"/>
  <sheetViews>
    <sheetView topLeftCell="A28" zoomScale="130" zoomScaleNormal="130" workbookViewId="0">
      <selection activeCell="C14" sqref="C14"/>
    </sheetView>
  </sheetViews>
  <sheetFormatPr baseColWidth="10" defaultRowHeight="14.4" x14ac:dyDescent="0.3"/>
  <cols>
    <col min="1" max="1" width="11.6640625" bestFit="1" customWidth="1"/>
    <col min="4" max="4" width="18.109375" bestFit="1" customWidth="1"/>
    <col min="5" max="5" width="11.33203125" customWidth="1"/>
  </cols>
  <sheetData>
    <row r="2" spans="1:11" x14ac:dyDescent="0.3">
      <c r="A2" s="1" t="s">
        <v>2</v>
      </c>
      <c r="B2" s="1" t="s">
        <v>66</v>
      </c>
      <c r="C2" s="1"/>
      <c r="D2" s="1" t="s">
        <v>64</v>
      </c>
      <c r="E2" s="1" t="s">
        <v>66</v>
      </c>
      <c r="F2" s="1"/>
      <c r="G2" s="1" t="s">
        <v>177</v>
      </c>
      <c r="I2" s="184" t="s">
        <v>194</v>
      </c>
      <c r="J2" s="185"/>
      <c r="K2" s="186"/>
    </row>
    <row r="3" spans="1:11" x14ac:dyDescent="0.3">
      <c r="A3" s="1" t="s">
        <v>68</v>
      </c>
      <c r="B3" s="1">
        <v>15</v>
      </c>
      <c r="C3" s="1"/>
      <c r="D3" s="1" t="s">
        <v>156</v>
      </c>
      <c r="E3" s="1">
        <v>3</v>
      </c>
      <c r="F3" s="1"/>
      <c r="G3" s="1" t="s">
        <v>35</v>
      </c>
      <c r="I3" s="87" t="s">
        <v>195</v>
      </c>
      <c r="J3" s="88" t="s">
        <v>191</v>
      </c>
      <c r="K3" s="89"/>
    </row>
    <row r="4" spans="1:11" x14ac:dyDescent="0.3">
      <c r="A4" s="1" t="s">
        <v>69</v>
      </c>
      <c r="B4" s="1">
        <v>8</v>
      </c>
      <c r="C4" s="1"/>
      <c r="D4" s="1" t="s">
        <v>157</v>
      </c>
      <c r="E4" s="1">
        <v>3</v>
      </c>
      <c r="F4" s="1"/>
      <c r="G4" s="1" t="s">
        <v>178</v>
      </c>
      <c r="I4" s="87" t="s">
        <v>196</v>
      </c>
      <c r="J4" s="88" t="s">
        <v>192</v>
      </c>
      <c r="K4" s="89" t="s">
        <v>200</v>
      </c>
    </row>
    <row r="5" spans="1:11" x14ac:dyDescent="0.3">
      <c r="A5" s="1" t="s">
        <v>70</v>
      </c>
      <c r="B5" s="1">
        <v>7.5</v>
      </c>
      <c r="C5" s="1"/>
      <c r="D5" s="1" t="s">
        <v>89</v>
      </c>
      <c r="E5" s="1">
        <v>2</v>
      </c>
      <c r="F5" s="1"/>
      <c r="G5" s="1" t="s">
        <v>179</v>
      </c>
      <c r="I5" s="87"/>
      <c r="J5" s="88" t="s">
        <v>193</v>
      </c>
      <c r="K5" s="89" t="s">
        <v>201</v>
      </c>
    </row>
    <row r="6" spans="1:11" x14ac:dyDescent="0.3">
      <c r="A6" s="1" t="s">
        <v>204</v>
      </c>
      <c r="B6" s="1">
        <v>8</v>
      </c>
      <c r="C6" s="1"/>
      <c r="D6" s="1" t="s">
        <v>90</v>
      </c>
      <c r="E6" s="1">
        <v>2</v>
      </c>
      <c r="F6" s="1"/>
      <c r="G6" s="1" t="s">
        <v>180</v>
      </c>
      <c r="I6" s="87" t="s">
        <v>195</v>
      </c>
      <c r="J6" s="88" t="s">
        <v>197</v>
      </c>
      <c r="K6" s="89"/>
    </row>
    <row r="7" spans="1:11" x14ac:dyDescent="0.3">
      <c r="A7" s="1" t="s">
        <v>71</v>
      </c>
      <c r="B7" s="1">
        <v>7.5</v>
      </c>
      <c r="C7" s="1"/>
      <c r="D7" s="1" t="s">
        <v>91</v>
      </c>
      <c r="E7" s="1">
        <v>2</v>
      </c>
      <c r="F7" s="1"/>
      <c r="G7" s="1" t="s">
        <v>181</v>
      </c>
      <c r="I7" s="87" t="s">
        <v>196</v>
      </c>
      <c r="J7" s="88" t="s">
        <v>199</v>
      </c>
      <c r="K7" s="89" t="s">
        <v>200</v>
      </c>
    </row>
    <row r="8" spans="1:11" x14ac:dyDescent="0.3">
      <c r="A8" s="1" t="s">
        <v>73</v>
      </c>
      <c r="B8" s="1">
        <v>21</v>
      </c>
      <c r="C8" s="1"/>
      <c r="D8" s="1" t="s">
        <v>92</v>
      </c>
      <c r="E8" s="1">
        <v>2</v>
      </c>
      <c r="F8" s="1"/>
      <c r="G8" s="1" t="s">
        <v>182</v>
      </c>
      <c r="I8" s="87"/>
      <c r="J8" s="88" t="s">
        <v>198</v>
      </c>
      <c r="K8" s="89" t="s">
        <v>201</v>
      </c>
    </row>
    <row r="9" spans="1:11" x14ac:dyDescent="0.3">
      <c r="A9" s="1" t="s">
        <v>74</v>
      </c>
      <c r="B9" s="1">
        <v>4.5</v>
      </c>
      <c r="C9" s="1"/>
      <c r="D9" s="1" t="s">
        <v>93</v>
      </c>
      <c r="E9" s="1">
        <v>2</v>
      </c>
      <c r="F9" s="1"/>
      <c r="G9" s="1"/>
    </row>
    <row r="10" spans="1:11" x14ac:dyDescent="0.3">
      <c r="A10" s="1" t="s">
        <v>75</v>
      </c>
      <c r="B10" s="1">
        <v>4.25</v>
      </c>
      <c r="C10" s="1"/>
      <c r="D10" s="1" t="s">
        <v>94</v>
      </c>
      <c r="E10" s="1">
        <v>2</v>
      </c>
      <c r="F10" s="1"/>
      <c r="G10" s="1"/>
    </row>
    <row r="11" spans="1:11" x14ac:dyDescent="0.3">
      <c r="A11" s="1" t="s">
        <v>76</v>
      </c>
      <c r="B11" s="1">
        <v>4.25</v>
      </c>
      <c r="C11" s="1"/>
      <c r="D11" s="1" t="s">
        <v>95</v>
      </c>
      <c r="E11" s="1">
        <v>2</v>
      </c>
      <c r="F11" s="1"/>
      <c r="G11" s="1"/>
    </row>
    <row r="12" spans="1:11" x14ac:dyDescent="0.3">
      <c r="A12" s="1" t="s">
        <v>77</v>
      </c>
      <c r="B12" s="1">
        <v>4.5</v>
      </c>
      <c r="C12" s="1"/>
      <c r="D12" s="1" t="s">
        <v>96</v>
      </c>
      <c r="E12" s="1">
        <v>2</v>
      </c>
      <c r="F12" s="1"/>
      <c r="G12" s="1"/>
    </row>
    <row r="13" spans="1:11" x14ac:dyDescent="0.3">
      <c r="A13" s="1" t="s">
        <v>78</v>
      </c>
      <c r="B13" s="1">
        <v>4.25</v>
      </c>
      <c r="C13" s="1"/>
      <c r="D13" s="1" t="s">
        <v>97</v>
      </c>
      <c r="E13" s="1">
        <v>2</v>
      </c>
      <c r="F13" s="1"/>
      <c r="G13" s="1"/>
    </row>
    <row r="14" spans="1:11" x14ac:dyDescent="0.3">
      <c r="A14" s="1" t="s">
        <v>205</v>
      </c>
      <c r="B14" s="1">
        <v>5</v>
      </c>
      <c r="C14" s="1"/>
      <c r="D14" s="1" t="s">
        <v>98</v>
      </c>
      <c r="E14" s="1">
        <v>2</v>
      </c>
      <c r="F14" s="1"/>
      <c r="G14" s="1"/>
    </row>
    <row r="15" spans="1:11" x14ac:dyDescent="0.3">
      <c r="A15" s="1" t="s">
        <v>79</v>
      </c>
      <c r="B15" s="1">
        <v>4</v>
      </c>
      <c r="C15" s="1"/>
      <c r="D15" s="1" t="s">
        <v>99</v>
      </c>
      <c r="E15" s="1">
        <v>2</v>
      </c>
      <c r="F15" s="1"/>
      <c r="G15" s="1"/>
    </row>
    <row r="16" spans="1:11" x14ac:dyDescent="0.3">
      <c r="A16" s="1" t="s">
        <v>80</v>
      </c>
      <c r="B16" s="1">
        <v>4.5</v>
      </c>
      <c r="C16" s="1"/>
      <c r="D16" s="1" t="s">
        <v>100</v>
      </c>
      <c r="E16" s="1">
        <v>2</v>
      </c>
      <c r="F16" s="1"/>
      <c r="G16" s="1"/>
    </row>
    <row r="17" spans="1:7" x14ac:dyDescent="0.3">
      <c r="A17" s="1" t="s">
        <v>190</v>
      </c>
      <c r="B17" s="1">
        <v>4</v>
      </c>
      <c r="C17" s="1"/>
      <c r="D17" s="1" t="s">
        <v>101</v>
      </c>
      <c r="E17" s="1">
        <v>2</v>
      </c>
      <c r="F17" s="1"/>
      <c r="G17" s="1"/>
    </row>
    <row r="18" spans="1:7" x14ac:dyDescent="0.3">
      <c r="A18" s="1" t="s">
        <v>61</v>
      </c>
      <c r="B18" s="1"/>
      <c r="C18" s="1"/>
      <c r="D18" s="1" t="s">
        <v>102</v>
      </c>
      <c r="E18" s="1">
        <v>2</v>
      </c>
      <c r="F18" s="1"/>
      <c r="G18" s="1"/>
    </row>
    <row r="19" spans="1:7" x14ac:dyDescent="0.3">
      <c r="A19" s="1" t="s">
        <v>60</v>
      </c>
      <c r="B19" s="1"/>
      <c r="C19" s="1"/>
      <c r="D19" s="1" t="s">
        <v>103</v>
      </c>
      <c r="E19" s="1">
        <v>2</v>
      </c>
      <c r="F19" s="1"/>
      <c r="G19" s="1"/>
    </row>
    <row r="20" spans="1:7" x14ac:dyDescent="0.3">
      <c r="A20" s="1" t="s">
        <v>81</v>
      </c>
      <c r="B20" s="1"/>
      <c r="C20" s="1"/>
      <c r="D20" s="1" t="s">
        <v>104</v>
      </c>
      <c r="E20" s="1">
        <v>1.5</v>
      </c>
      <c r="F20" s="1"/>
      <c r="G20" s="1"/>
    </row>
    <row r="21" spans="1:7" x14ac:dyDescent="0.3">
      <c r="A21" s="1" t="s">
        <v>172</v>
      </c>
      <c r="B21" s="1"/>
      <c r="C21" s="1"/>
      <c r="D21" s="1" t="s">
        <v>105</v>
      </c>
      <c r="E21" s="1">
        <v>0.25</v>
      </c>
      <c r="F21" s="1"/>
      <c r="G21" s="1"/>
    </row>
    <row r="22" spans="1:7" x14ac:dyDescent="0.3">
      <c r="A22" s="1" t="s">
        <v>62</v>
      </c>
      <c r="B22" s="1"/>
      <c r="C22" s="1"/>
      <c r="D22" s="1" t="s">
        <v>106</v>
      </c>
      <c r="E22" s="1">
        <v>0.25</v>
      </c>
      <c r="F22" s="1"/>
      <c r="G22" s="1"/>
    </row>
    <row r="23" spans="1:7" x14ac:dyDescent="0.3">
      <c r="A23" s="1" t="s">
        <v>82</v>
      </c>
      <c r="B23" s="1"/>
      <c r="C23" s="1"/>
      <c r="D23" s="1" t="s">
        <v>158</v>
      </c>
      <c r="E23" s="1">
        <v>2</v>
      </c>
      <c r="F23" s="1"/>
      <c r="G23" s="1"/>
    </row>
    <row r="24" spans="1:7" x14ac:dyDescent="0.3">
      <c r="A24" s="1" t="s">
        <v>83</v>
      </c>
      <c r="B24" s="1"/>
      <c r="C24" s="1"/>
      <c r="D24" s="1" t="s">
        <v>107</v>
      </c>
      <c r="E24" s="1">
        <v>0.25</v>
      </c>
      <c r="F24" s="1"/>
      <c r="G24" s="1"/>
    </row>
    <row r="25" spans="1:7" x14ac:dyDescent="0.3">
      <c r="A25" s="1" t="s">
        <v>72</v>
      </c>
      <c r="B25" s="1"/>
      <c r="C25" s="1"/>
      <c r="D25" s="1" t="s">
        <v>108</v>
      </c>
      <c r="E25" s="1">
        <v>0.25</v>
      </c>
      <c r="F25" s="1"/>
      <c r="G25" s="1"/>
    </row>
    <row r="26" spans="1:7" x14ac:dyDescent="0.3">
      <c r="A26" s="1" t="s">
        <v>84</v>
      </c>
      <c r="B26" s="1"/>
      <c r="C26" s="1"/>
      <c r="D26" s="1" t="s">
        <v>109</v>
      </c>
      <c r="E26" s="1">
        <v>0.25</v>
      </c>
      <c r="F26" s="1"/>
      <c r="G26" s="1"/>
    </row>
    <row r="27" spans="1:7" x14ac:dyDescent="0.3">
      <c r="A27" s="1" t="s">
        <v>85</v>
      </c>
      <c r="B27" s="1"/>
      <c r="C27" s="1"/>
      <c r="D27" s="1" t="s">
        <v>110</v>
      </c>
      <c r="E27" s="1">
        <v>2</v>
      </c>
      <c r="F27" s="1"/>
      <c r="G27" s="1"/>
    </row>
    <row r="28" spans="1:7" x14ac:dyDescent="0.3">
      <c r="A28" s="1" t="s">
        <v>86</v>
      </c>
      <c r="B28" s="1"/>
      <c r="C28" s="1"/>
      <c r="D28" s="1" t="s">
        <v>111</v>
      </c>
      <c r="E28" s="1">
        <v>0.25</v>
      </c>
      <c r="F28" s="1"/>
      <c r="G28" s="1"/>
    </row>
    <row r="29" spans="1:7" x14ac:dyDescent="0.3">
      <c r="A29" s="1" t="s">
        <v>87</v>
      </c>
      <c r="B29" s="1"/>
      <c r="C29" s="1"/>
      <c r="D29" s="1" t="s">
        <v>112</v>
      </c>
      <c r="E29" s="1">
        <v>0.25</v>
      </c>
      <c r="F29" s="1"/>
      <c r="G29" s="1"/>
    </row>
    <row r="30" spans="1:7" x14ac:dyDescent="0.3">
      <c r="A30" s="1" t="s">
        <v>88</v>
      </c>
      <c r="B30" s="1"/>
      <c r="C30" s="1"/>
      <c r="D30" s="1" t="s">
        <v>113</v>
      </c>
      <c r="E30" s="1">
        <v>2</v>
      </c>
      <c r="F30" s="1"/>
      <c r="G30" s="1"/>
    </row>
    <row r="31" spans="1:7" x14ac:dyDescent="0.3">
      <c r="A31" s="1" t="s">
        <v>63</v>
      </c>
      <c r="B31" s="1"/>
      <c r="C31" s="1"/>
      <c r="D31" s="1" t="s">
        <v>114</v>
      </c>
      <c r="E31" s="1">
        <v>0.25</v>
      </c>
      <c r="F31" s="1"/>
      <c r="G31" s="1"/>
    </row>
    <row r="32" spans="1:7" x14ac:dyDescent="0.3">
      <c r="A32" s="1" t="s">
        <v>203</v>
      </c>
      <c r="B32" s="1">
        <v>4.25</v>
      </c>
      <c r="C32" s="1"/>
      <c r="D32" s="1" t="s">
        <v>115</v>
      </c>
      <c r="E32" s="1">
        <v>0.25</v>
      </c>
      <c r="F32" s="1"/>
      <c r="G32" s="1"/>
    </row>
    <row r="33" spans="1:7" x14ac:dyDescent="0.3">
      <c r="A33" s="1" t="s">
        <v>162</v>
      </c>
      <c r="B33" s="1"/>
      <c r="C33" s="1"/>
      <c r="D33" s="1" t="s">
        <v>116</v>
      </c>
      <c r="E33" s="1">
        <v>0.25</v>
      </c>
      <c r="F33" s="1"/>
      <c r="G33" s="1"/>
    </row>
    <row r="34" spans="1:7" x14ac:dyDescent="0.3">
      <c r="A34" s="1" t="s">
        <v>86</v>
      </c>
      <c r="B34" s="1"/>
      <c r="C34" s="1"/>
      <c r="D34" s="1" t="s">
        <v>117</v>
      </c>
      <c r="E34" s="1">
        <v>1.5</v>
      </c>
      <c r="F34" s="1"/>
      <c r="G34" s="1"/>
    </row>
    <row r="35" spans="1:7" x14ac:dyDescent="0.3">
      <c r="A35" s="1" t="s">
        <v>87</v>
      </c>
      <c r="B35" s="1"/>
      <c r="C35" s="1"/>
      <c r="D35" s="1" t="s">
        <v>118</v>
      </c>
      <c r="E35" s="1">
        <v>1.5</v>
      </c>
      <c r="F35" s="1"/>
      <c r="G35" s="1"/>
    </row>
    <row r="36" spans="1:7" x14ac:dyDescent="0.3">
      <c r="A36" s="1" t="s">
        <v>88</v>
      </c>
      <c r="B36" s="1"/>
      <c r="C36" s="1"/>
      <c r="D36" s="1" t="s">
        <v>119</v>
      </c>
      <c r="E36" s="1">
        <v>1.5</v>
      </c>
      <c r="F36" s="1"/>
      <c r="G36" s="1"/>
    </row>
    <row r="37" spans="1:7" x14ac:dyDescent="0.3">
      <c r="A37" s="1" t="s">
        <v>173</v>
      </c>
      <c r="B37" s="1">
        <v>4.5</v>
      </c>
      <c r="C37" s="1"/>
      <c r="D37" s="1" t="s">
        <v>120</v>
      </c>
      <c r="E37" s="1">
        <v>1.5</v>
      </c>
      <c r="F37" s="1"/>
      <c r="G37" s="1"/>
    </row>
    <row r="38" spans="1:7" x14ac:dyDescent="0.3">
      <c r="A38" s="1" t="s">
        <v>166</v>
      </c>
      <c r="B38" s="1">
        <v>21</v>
      </c>
      <c r="C38" s="1"/>
      <c r="D38" s="1" t="s">
        <v>121</v>
      </c>
      <c r="E38" s="1">
        <v>1.5</v>
      </c>
      <c r="F38" s="1"/>
      <c r="G38" s="1"/>
    </row>
    <row r="39" spans="1:7" x14ac:dyDescent="0.3">
      <c r="A39" s="1"/>
      <c r="B39" s="1"/>
      <c r="C39" s="1"/>
      <c r="D39" s="1" t="s">
        <v>122</v>
      </c>
      <c r="E39" s="1">
        <v>1.5</v>
      </c>
      <c r="F39" s="1"/>
      <c r="G39" s="1"/>
    </row>
    <row r="40" spans="1:7" x14ac:dyDescent="0.3">
      <c r="A40" s="1"/>
      <c r="B40" s="1"/>
      <c r="C40" s="1"/>
      <c r="D40" s="1" t="s">
        <v>123</v>
      </c>
      <c r="E40" s="1">
        <v>1.5</v>
      </c>
      <c r="F40" s="1"/>
      <c r="G40" s="1"/>
    </row>
    <row r="41" spans="1:7" x14ac:dyDescent="0.3">
      <c r="A41" s="1"/>
      <c r="B41" s="1"/>
      <c r="C41" s="1"/>
      <c r="D41" s="1" t="s">
        <v>124</v>
      </c>
      <c r="E41" s="1">
        <v>1</v>
      </c>
      <c r="F41" s="1"/>
      <c r="G41" s="1"/>
    </row>
    <row r="42" spans="1:7" x14ac:dyDescent="0.3">
      <c r="A42" s="1"/>
      <c r="B42" s="1"/>
      <c r="C42" s="1"/>
      <c r="D42" s="1" t="s">
        <v>125</v>
      </c>
      <c r="E42" s="1">
        <v>0.25</v>
      </c>
      <c r="F42" s="1"/>
      <c r="G42" s="1"/>
    </row>
    <row r="43" spans="1:7" x14ac:dyDescent="0.3">
      <c r="A43" s="1"/>
      <c r="B43" s="1"/>
      <c r="C43" s="1"/>
      <c r="D43" s="1" t="s">
        <v>126</v>
      </c>
      <c r="E43" s="1">
        <v>0.25</v>
      </c>
      <c r="F43" s="1"/>
      <c r="G43" s="1"/>
    </row>
    <row r="44" spans="1:7" x14ac:dyDescent="0.3">
      <c r="A44" s="1"/>
      <c r="B44" s="1"/>
      <c r="C44" s="1"/>
      <c r="D44" s="1" t="s">
        <v>127</v>
      </c>
      <c r="E44" s="1">
        <v>0.25</v>
      </c>
      <c r="F44" s="1"/>
      <c r="G44" s="1"/>
    </row>
    <row r="45" spans="1:7" x14ac:dyDescent="0.3">
      <c r="A45" s="1"/>
      <c r="B45" s="1"/>
      <c r="C45" s="1"/>
      <c r="D45" s="1" t="s">
        <v>128</v>
      </c>
      <c r="E45" s="1">
        <v>0.25</v>
      </c>
      <c r="F45" s="1"/>
      <c r="G45" s="1"/>
    </row>
    <row r="46" spans="1:7" x14ac:dyDescent="0.3">
      <c r="A46" s="1"/>
      <c r="B46" s="1"/>
      <c r="C46" s="1"/>
      <c r="D46" s="1" t="s">
        <v>129</v>
      </c>
      <c r="E46" s="1">
        <v>0.25</v>
      </c>
      <c r="F46" s="1"/>
      <c r="G46" s="1"/>
    </row>
    <row r="47" spans="1:7" x14ac:dyDescent="0.3">
      <c r="A47" s="1"/>
      <c r="B47" s="1"/>
      <c r="C47" s="1"/>
      <c r="D47" s="1" t="s">
        <v>130</v>
      </c>
      <c r="E47" s="1">
        <v>0.25</v>
      </c>
      <c r="F47" s="1"/>
      <c r="G47" s="1"/>
    </row>
    <row r="48" spans="1:7" x14ac:dyDescent="0.3">
      <c r="A48" s="1"/>
      <c r="B48" s="1"/>
      <c r="C48" s="1"/>
      <c r="D48" s="1" t="s">
        <v>131</v>
      </c>
      <c r="E48" s="1">
        <v>0.25</v>
      </c>
      <c r="F48" s="1"/>
      <c r="G48" s="1"/>
    </row>
    <row r="49" spans="1:7" x14ac:dyDescent="0.3">
      <c r="A49" s="1"/>
      <c r="B49" s="1"/>
      <c r="C49" s="1"/>
      <c r="D49" s="1" t="s">
        <v>132</v>
      </c>
      <c r="E49" s="1">
        <v>2</v>
      </c>
      <c r="F49" s="1"/>
      <c r="G49" s="1"/>
    </row>
    <row r="50" spans="1:7" x14ac:dyDescent="0.3">
      <c r="A50" s="1"/>
      <c r="B50" s="1"/>
      <c r="C50" s="1"/>
      <c r="D50" s="1" t="s">
        <v>133</v>
      </c>
      <c r="E50" s="1"/>
      <c r="F50" s="1"/>
      <c r="G50" s="1"/>
    </row>
    <row r="51" spans="1:7" x14ac:dyDescent="0.3">
      <c r="A51" s="1"/>
      <c r="B51" s="1"/>
      <c r="C51" s="1"/>
      <c r="D51" s="1" t="s">
        <v>134</v>
      </c>
      <c r="E51" s="1">
        <v>2</v>
      </c>
      <c r="F51" s="1"/>
      <c r="G51" s="1"/>
    </row>
    <row r="52" spans="1:7" x14ac:dyDescent="0.3">
      <c r="A52" s="1"/>
      <c r="B52" s="1"/>
      <c r="C52" s="1"/>
      <c r="D52" s="1" t="s">
        <v>135</v>
      </c>
      <c r="E52" s="1">
        <v>2</v>
      </c>
      <c r="F52" s="1"/>
      <c r="G52" s="1"/>
    </row>
    <row r="53" spans="1:7" x14ac:dyDescent="0.3">
      <c r="A53" s="1"/>
      <c r="B53" s="1"/>
      <c r="C53" s="1"/>
      <c r="D53" s="1" t="s">
        <v>136</v>
      </c>
      <c r="E53" s="1">
        <v>2</v>
      </c>
      <c r="F53" s="1"/>
      <c r="G53" s="1"/>
    </row>
    <row r="54" spans="1:7" x14ac:dyDescent="0.3">
      <c r="A54" s="1"/>
      <c r="B54" s="1"/>
      <c r="C54" s="1"/>
      <c r="D54" s="1" t="s">
        <v>137</v>
      </c>
      <c r="E54" s="1">
        <v>2</v>
      </c>
      <c r="F54" s="1"/>
      <c r="G54" s="1"/>
    </row>
    <row r="55" spans="1:7" x14ac:dyDescent="0.3">
      <c r="A55" s="1"/>
      <c r="B55" s="1"/>
      <c r="C55" s="1"/>
      <c r="D55" s="1" t="s">
        <v>138</v>
      </c>
      <c r="E55" s="1">
        <v>2</v>
      </c>
      <c r="F55" s="1"/>
      <c r="G55" s="1"/>
    </row>
    <row r="56" spans="1:7" x14ac:dyDescent="0.3">
      <c r="A56" s="1"/>
      <c r="B56" s="1"/>
      <c r="C56" s="1"/>
      <c r="D56" s="1" t="s">
        <v>139</v>
      </c>
      <c r="E56" s="1">
        <v>2</v>
      </c>
      <c r="F56" s="1"/>
      <c r="G56" s="1"/>
    </row>
    <row r="57" spans="1:7" x14ac:dyDescent="0.3">
      <c r="A57" s="1"/>
      <c r="B57" s="1"/>
      <c r="C57" s="1"/>
      <c r="D57" s="1" t="s">
        <v>140</v>
      </c>
      <c r="E57" s="1">
        <v>1.5</v>
      </c>
      <c r="F57" s="1"/>
      <c r="G57" s="1"/>
    </row>
    <row r="58" spans="1:7" x14ac:dyDescent="0.3">
      <c r="A58" s="1"/>
      <c r="B58" s="1"/>
      <c r="C58" s="1"/>
      <c r="D58" s="1" t="s">
        <v>141</v>
      </c>
      <c r="E58" s="1">
        <v>2</v>
      </c>
      <c r="F58" s="1"/>
      <c r="G58" s="1"/>
    </row>
    <row r="59" spans="1:7" x14ac:dyDescent="0.3">
      <c r="A59" s="1"/>
      <c r="B59" s="1"/>
      <c r="C59" s="1"/>
      <c r="D59" s="1" t="s">
        <v>142</v>
      </c>
      <c r="E59" s="1">
        <v>2</v>
      </c>
      <c r="F59" s="1"/>
      <c r="G59" s="1"/>
    </row>
    <row r="60" spans="1:7" x14ac:dyDescent="0.3">
      <c r="A60" s="1"/>
      <c r="B60" s="1"/>
      <c r="C60" s="1"/>
      <c r="D60" s="1" t="s">
        <v>143</v>
      </c>
      <c r="E60" s="1">
        <v>1</v>
      </c>
      <c r="F60" s="1"/>
      <c r="G60" s="1"/>
    </row>
    <row r="61" spans="1:7" x14ac:dyDescent="0.3">
      <c r="A61" s="1"/>
      <c r="B61" s="1"/>
      <c r="C61" s="1"/>
      <c r="D61" s="1" t="s">
        <v>144</v>
      </c>
      <c r="E61" s="1">
        <v>2</v>
      </c>
      <c r="F61" s="1"/>
      <c r="G61" s="1"/>
    </row>
    <row r="62" spans="1:7" x14ac:dyDescent="0.3">
      <c r="A62" s="1"/>
      <c r="B62" s="1"/>
      <c r="C62" s="1"/>
      <c r="D62" s="1" t="s">
        <v>145</v>
      </c>
      <c r="E62" s="1">
        <v>2</v>
      </c>
      <c r="F62" s="1"/>
      <c r="G62" s="1"/>
    </row>
    <row r="63" spans="1:7" x14ac:dyDescent="0.3">
      <c r="A63" s="1"/>
      <c r="B63" s="1"/>
      <c r="C63" s="1"/>
      <c r="D63" s="1" t="s">
        <v>146</v>
      </c>
      <c r="E63" s="1">
        <v>2</v>
      </c>
      <c r="F63" s="1"/>
      <c r="G63" s="1"/>
    </row>
    <row r="64" spans="1:7" x14ac:dyDescent="0.3">
      <c r="A64" s="1"/>
      <c r="B64" s="1"/>
      <c r="C64" s="1"/>
      <c r="D64" s="1" t="s">
        <v>147</v>
      </c>
      <c r="E64" s="1">
        <v>0.25</v>
      </c>
      <c r="F64" s="1"/>
      <c r="G64" s="1"/>
    </row>
    <row r="65" spans="1:7" x14ac:dyDescent="0.3">
      <c r="A65" s="1"/>
      <c r="B65" s="1"/>
      <c r="C65" s="1"/>
      <c r="D65" s="1" t="s">
        <v>148</v>
      </c>
      <c r="E65" s="1">
        <v>2</v>
      </c>
      <c r="F65" s="1"/>
      <c r="G65" s="1"/>
    </row>
    <row r="66" spans="1:7" x14ac:dyDescent="0.3">
      <c r="A66" s="1"/>
      <c r="B66" s="1"/>
      <c r="C66" s="1"/>
      <c r="D66" s="1" t="s">
        <v>191</v>
      </c>
      <c r="E66" s="1">
        <v>1</v>
      </c>
      <c r="F66" s="1"/>
      <c r="G66" s="1"/>
    </row>
    <row r="67" spans="1:7" s="1" customFormat="1" x14ac:dyDescent="0.3">
      <c r="D67" s="1" t="s">
        <v>192</v>
      </c>
      <c r="E67" s="1">
        <v>2</v>
      </c>
    </row>
    <row r="68" spans="1:7" s="1" customFormat="1" x14ac:dyDescent="0.3">
      <c r="D68" s="1" t="s">
        <v>193</v>
      </c>
      <c r="E68" s="1">
        <v>3</v>
      </c>
    </row>
    <row r="69" spans="1:7" x14ac:dyDescent="0.3">
      <c r="A69" s="1"/>
      <c r="B69" s="1"/>
      <c r="C69" s="1"/>
      <c r="D69" s="1" t="s">
        <v>197</v>
      </c>
      <c r="E69" s="1">
        <v>1</v>
      </c>
      <c r="F69" s="1"/>
      <c r="G69" s="1"/>
    </row>
    <row r="70" spans="1:7" s="1" customFormat="1" x14ac:dyDescent="0.3">
      <c r="D70" s="1" t="s">
        <v>199</v>
      </c>
      <c r="E70" s="1">
        <v>2</v>
      </c>
    </row>
    <row r="71" spans="1:7" s="1" customFormat="1" x14ac:dyDescent="0.3">
      <c r="D71" s="1" t="s">
        <v>198</v>
      </c>
      <c r="E71" s="1">
        <v>3</v>
      </c>
    </row>
    <row r="72" spans="1:7" x14ac:dyDescent="0.3">
      <c r="A72" s="1"/>
      <c r="B72" s="1"/>
      <c r="C72" s="1"/>
      <c r="D72" s="1" t="s">
        <v>151</v>
      </c>
      <c r="E72" s="1">
        <v>0.25</v>
      </c>
      <c r="F72" s="1"/>
      <c r="G72" s="1"/>
    </row>
    <row r="73" spans="1:7" x14ac:dyDescent="0.3">
      <c r="A73" s="1"/>
      <c r="B73" s="1"/>
      <c r="C73" s="1"/>
      <c r="D73" s="1" t="s">
        <v>152</v>
      </c>
      <c r="E73" s="1">
        <v>0.25</v>
      </c>
      <c r="F73" s="1"/>
      <c r="G73" s="1"/>
    </row>
    <row r="74" spans="1:7" x14ac:dyDescent="0.3">
      <c r="A74" s="1"/>
      <c r="B74" s="1"/>
      <c r="C74" s="1"/>
      <c r="D74" s="1" t="s">
        <v>175</v>
      </c>
      <c r="E74" s="1">
        <v>0.25</v>
      </c>
      <c r="F74" s="1"/>
      <c r="G74" s="1"/>
    </row>
    <row r="75" spans="1:7" x14ac:dyDescent="0.3">
      <c r="A75" s="1"/>
      <c r="B75" s="1"/>
      <c r="C75" s="1"/>
      <c r="D75" s="1" t="s">
        <v>163</v>
      </c>
      <c r="E75" s="1">
        <v>0.25</v>
      </c>
      <c r="F75" s="1"/>
      <c r="G75" s="1"/>
    </row>
    <row r="76" spans="1:7" x14ac:dyDescent="0.3">
      <c r="A76" s="1"/>
      <c r="B76" s="1"/>
      <c r="C76" s="1"/>
      <c r="D76" s="1" t="s">
        <v>174</v>
      </c>
      <c r="E76" s="1">
        <v>0.5</v>
      </c>
      <c r="F76" s="1"/>
      <c r="G76" s="1"/>
    </row>
    <row r="77" spans="1:7" x14ac:dyDescent="0.3">
      <c r="A77" s="1"/>
      <c r="B77" s="1"/>
      <c r="C77" s="1"/>
      <c r="D77" s="1"/>
      <c r="E77" s="1"/>
      <c r="F77" s="1"/>
      <c r="G77" s="1"/>
    </row>
  </sheetData>
  <sheetProtection algorithmName="SHA-512" hashValue="CB6e7oj6cqsn8OjKzBjt8qjlIq2g65YOGLScXp+/i+hkyjqcHAMkP9yQADVygVQPQPUe0IcfEPCjTfDuHEHSmA==" saltValue="8Mf4hBaf+QstC1Ztjj9INA==" spinCount="100000" sheet="1" objects="1" scenarios="1"/>
  <mergeCells count="1">
    <mergeCell ref="I2:K2"/>
  </mergeCells>
  <pageMargins left="0.7" right="0.7" top="0.75" bottom="0.75" header="0.3" footer="0.3"/>
  <pageSetup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2"/>
  <sheetViews>
    <sheetView topLeftCell="A28" zoomScale="55" zoomScaleNormal="55" workbookViewId="0">
      <selection activeCell="B66" sqref="B66"/>
    </sheetView>
  </sheetViews>
  <sheetFormatPr baseColWidth="10" defaultRowHeight="14.4" x14ac:dyDescent="0.3"/>
  <cols>
    <col min="2" max="2" width="18.109375" bestFit="1" customWidth="1"/>
    <col min="3" max="3" width="11.6640625" customWidth="1"/>
    <col min="4" max="4" width="10.6640625" bestFit="1" customWidth="1"/>
  </cols>
  <sheetData>
    <row r="2" spans="2:4" ht="15" thickBot="1" x14ac:dyDescent="0.35">
      <c r="B2" s="81" t="s">
        <v>64</v>
      </c>
      <c r="C2" s="85" t="s">
        <v>184</v>
      </c>
      <c r="D2" t="s">
        <v>185</v>
      </c>
    </row>
    <row r="3" spans="2:4" ht="15" thickTop="1" x14ac:dyDescent="0.3">
      <c r="B3" s="82" t="s">
        <v>156</v>
      </c>
      <c r="C3">
        <f>SUM((COUNTIF(Domingo!$B$3:$B$150,ANALISIS!B3)),(COUNTIF(Lunes!$B$3:$B$150,ANALISIS!B3)),(COUNTIF(Martes!$B$3:$B$150,ANALISIS!B3)),(COUNTIF(Miercoles!$B$3:$B$150,ANALISIS!B3)),(COUNTIF(Jueves!$B$3:$B$150,ANALISIS!B3)),(COUNTIF(Viernes!$B$3:$B$150,ANALISIS!B3)),(COUNTIF(Sabado!$B$3:$B$150,ANALISIS!B3)))</f>
        <v>0</v>
      </c>
      <c r="D3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4" spans="2:4" x14ac:dyDescent="0.3">
      <c r="B4" s="83" t="s">
        <v>157</v>
      </c>
      <c r="C4" s="1">
        <f>SUM((COUNTIF(Domingo!$B$3:$B$150,ANALISIS!B4)),(COUNTIF(Lunes!$B$3:$B$150,ANALISIS!B4)),(COUNTIF(Martes!$B$3:$B$150,ANALISIS!B4)),(COUNTIF(Miercoles!$B$3:$B$150,ANALISIS!B4)),(COUNTIF(Jueves!$B$3:$B$150,ANALISIS!B4)),(COUNTIF(Viernes!$B$3:$B$150,ANALISIS!B4)),(COUNTIF(Sabado!$B$3:$B$150,ANALISIS!B4)))</f>
        <v>0</v>
      </c>
      <c r="D4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5" spans="2:4" x14ac:dyDescent="0.3">
      <c r="B5" s="82" t="s">
        <v>89</v>
      </c>
      <c r="C5" s="1">
        <f>SUM((COUNTIF(Domingo!$B$3:$B$150,ANALISIS!B5)),(COUNTIF(Lunes!$B$3:$B$150,ANALISIS!B5)),(COUNTIF(Martes!$B$3:$B$150,ANALISIS!B5)),(COUNTIF(Miercoles!$B$3:$B$150,ANALISIS!B5)),(COUNTIF(Jueves!$B$3:$B$150,ANALISIS!B5)),(COUNTIF(Viernes!$B$3:$B$150,ANALISIS!B5)),(COUNTIF(Sabado!$B$3:$B$150,ANALISIS!B5)))</f>
        <v>0</v>
      </c>
      <c r="D5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6" spans="2:4" x14ac:dyDescent="0.3">
      <c r="B6" s="83" t="s">
        <v>90</v>
      </c>
      <c r="C6" s="1">
        <f>SUM((COUNTIF(Domingo!$B$3:$B$150,ANALISIS!B6)),(COUNTIF(Lunes!$B$3:$B$150,ANALISIS!B6)),(COUNTIF(Martes!$B$3:$B$150,ANALISIS!B6)),(COUNTIF(Miercoles!$B$3:$B$150,ANALISIS!B6)),(COUNTIF(Jueves!$B$3:$B$150,ANALISIS!B6)),(COUNTIF(Viernes!$B$3:$B$150,ANALISIS!B6)),(COUNTIF(Sabado!$B$3:$B$150,ANALISIS!B6)))</f>
        <v>0</v>
      </c>
      <c r="D6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7" spans="2:4" x14ac:dyDescent="0.3">
      <c r="B7" s="82" t="s">
        <v>91</v>
      </c>
      <c r="C7" s="1">
        <f>SUM((COUNTIF(Domingo!$B$3:$B$150,ANALISIS!B7)),(COUNTIF(Lunes!$B$3:$B$150,ANALISIS!B7)),(COUNTIF(Martes!$B$3:$B$150,ANALISIS!B7)),(COUNTIF(Miercoles!$B$3:$B$150,ANALISIS!B7)),(COUNTIF(Jueves!$B$3:$B$150,ANALISIS!B7)),(COUNTIF(Viernes!$B$3:$B$150,ANALISIS!B7)),(COUNTIF(Sabado!$B$3:$B$150,ANALISIS!B7)))</f>
        <v>0</v>
      </c>
      <c r="D7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8" spans="2:4" x14ac:dyDescent="0.3">
      <c r="B8" s="83" t="s">
        <v>92</v>
      </c>
      <c r="C8" s="1">
        <f>SUM((COUNTIF(Domingo!$B$3:$B$150,ANALISIS!B8)),(COUNTIF(Lunes!$B$3:$B$150,ANALISIS!B8)),(COUNTIF(Martes!$B$3:$B$150,ANALISIS!B8)),(COUNTIF(Miercoles!$B$3:$B$150,ANALISIS!B8)),(COUNTIF(Jueves!$B$3:$B$150,ANALISIS!B8)),(COUNTIF(Viernes!$B$3:$B$150,ANALISIS!B8)),(COUNTIF(Sabado!$B$3:$B$150,ANALISIS!B8)))</f>
        <v>0</v>
      </c>
      <c r="D8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9" spans="2:4" x14ac:dyDescent="0.3">
      <c r="B9" s="82" t="s">
        <v>93</v>
      </c>
      <c r="C9" s="1">
        <f>SUM((COUNTIF(Domingo!$B$3:$B$150,ANALISIS!B9)),(COUNTIF(Lunes!$B$3:$B$150,ANALISIS!B9)),(COUNTIF(Martes!$B$3:$B$150,ANALISIS!B9)),(COUNTIF(Miercoles!$B$3:$B$150,ANALISIS!B9)),(COUNTIF(Jueves!$B$3:$B$150,ANALISIS!B9)),(COUNTIF(Viernes!$B$3:$B$150,ANALISIS!B9)),(COUNTIF(Sabado!$B$3:$B$150,ANALISIS!B9)))</f>
        <v>0</v>
      </c>
      <c r="D9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10" spans="2:4" x14ac:dyDescent="0.3">
      <c r="B10" s="83" t="s">
        <v>94</v>
      </c>
      <c r="C10" s="1">
        <f>SUM((COUNTIF(Domingo!$B$3:$B$150,ANALISIS!B10)),(COUNTIF(Lunes!$B$3:$B$150,ANALISIS!B10)),(COUNTIF(Martes!$B$3:$B$150,ANALISIS!B10)),(COUNTIF(Miercoles!$B$3:$B$150,ANALISIS!B10)),(COUNTIF(Jueves!$B$3:$B$150,ANALISIS!B10)),(COUNTIF(Viernes!$B$3:$B$150,ANALISIS!B10)),(COUNTIF(Sabado!$B$3:$B$150,ANALISIS!B10)))</f>
        <v>0</v>
      </c>
      <c r="D10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11" spans="2:4" x14ac:dyDescent="0.3">
      <c r="B11" s="82" t="s">
        <v>95</v>
      </c>
      <c r="C11" s="1">
        <f>SUM((COUNTIF(Domingo!$B$3:$B$150,ANALISIS!B11)),(COUNTIF(Lunes!$B$3:$B$150,ANALISIS!B11)),(COUNTIF(Martes!$B$3:$B$150,ANALISIS!B11)),(COUNTIF(Miercoles!$B$3:$B$150,ANALISIS!B11)),(COUNTIF(Jueves!$B$3:$B$150,ANALISIS!B11)),(COUNTIF(Viernes!$B$3:$B$150,ANALISIS!B11)),(COUNTIF(Sabado!$B$3:$B$150,ANALISIS!B11)))</f>
        <v>0</v>
      </c>
      <c r="D11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12" spans="2:4" x14ac:dyDescent="0.3">
      <c r="B12" s="83" t="s">
        <v>96</v>
      </c>
      <c r="C12" s="1">
        <f>SUM((COUNTIF(Domingo!$B$3:$B$150,ANALISIS!B12)),(COUNTIF(Lunes!$B$3:$B$150,ANALISIS!B12)),(COUNTIF(Martes!$B$3:$B$150,ANALISIS!B12)),(COUNTIF(Miercoles!$B$3:$B$150,ANALISIS!B12)),(COUNTIF(Jueves!$B$3:$B$150,ANALISIS!B12)),(COUNTIF(Viernes!$B$3:$B$150,ANALISIS!B12)),(COUNTIF(Sabado!$B$3:$B$150,ANALISIS!B12)))</f>
        <v>0</v>
      </c>
      <c r="D12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13" spans="2:4" x14ac:dyDescent="0.3">
      <c r="B13" s="82" t="s">
        <v>97</v>
      </c>
      <c r="C13" s="1">
        <f>SUM((COUNTIF(Domingo!$B$3:$B$150,ANALISIS!B13)),(COUNTIF(Lunes!$B$3:$B$150,ANALISIS!B13)),(COUNTIF(Martes!$B$3:$B$150,ANALISIS!B13)),(COUNTIF(Miercoles!$B$3:$B$150,ANALISIS!B13)),(COUNTIF(Jueves!$B$3:$B$150,ANALISIS!B13)),(COUNTIF(Viernes!$B$3:$B$150,ANALISIS!B13)),(COUNTIF(Sabado!$B$3:$B$150,ANALISIS!B13)))</f>
        <v>0</v>
      </c>
      <c r="D13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14" spans="2:4" x14ac:dyDescent="0.3">
      <c r="B14" s="83" t="s">
        <v>98</v>
      </c>
      <c r="C14" s="1">
        <f>SUM((COUNTIF(Domingo!$B$3:$B$150,ANALISIS!B14)),(COUNTIF(Lunes!$B$3:$B$150,ANALISIS!B14)),(COUNTIF(Martes!$B$3:$B$150,ANALISIS!B14)),(COUNTIF(Miercoles!$B$3:$B$150,ANALISIS!B14)),(COUNTIF(Jueves!$B$3:$B$150,ANALISIS!B14)),(COUNTIF(Viernes!$B$3:$B$150,ANALISIS!B14)),(COUNTIF(Sabado!$B$3:$B$150,ANALISIS!B14)))</f>
        <v>0</v>
      </c>
      <c r="D14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15" spans="2:4" x14ac:dyDescent="0.3">
      <c r="B15" s="82" t="s">
        <v>99</v>
      </c>
      <c r="C15" s="1">
        <f>SUM((COUNTIF(Domingo!$B$3:$B$150,ANALISIS!B15)),(COUNTIF(Lunes!$B$3:$B$150,ANALISIS!B15)),(COUNTIF(Martes!$B$3:$B$150,ANALISIS!B15)),(COUNTIF(Miercoles!$B$3:$B$150,ANALISIS!B15)),(COUNTIF(Jueves!$B$3:$B$150,ANALISIS!B15)),(COUNTIF(Viernes!$B$3:$B$150,ANALISIS!B15)),(COUNTIF(Sabado!$B$3:$B$150,ANALISIS!B15)))</f>
        <v>0</v>
      </c>
      <c r="D15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16" spans="2:4" x14ac:dyDescent="0.3">
      <c r="B16" s="83" t="s">
        <v>100</v>
      </c>
      <c r="C16" s="1">
        <f>SUM((COUNTIF(Domingo!$B$3:$B$150,ANALISIS!B16)),(COUNTIF(Lunes!$B$3:$B$150,ANALISIS!B16)),(COUNTIF(Martes!$B$3:$B$150,ANALISIS!B16)),(COUNTIF(Miercoles!$B$3:$B$150,ANALISIS!B16)),(COUNTIF(Jueves!$B$3:$B$150,ANALISIS!B16)),(COUNTIF(Viernes!$B$3:$B$150,ANALISIS!B16)),(COUNTIF(Sabado!$B$3:$B$150,ANALISIS!B16)))</f>
        <v>0</v>
      </c>
      <c r="D16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17" spans="2:4" x14ac:dyDescent="0.3">
      <c r="B17" s="82" t="s">
        <v>101</v>
      </c>
      <c r="C17" s="1">
        <f>SUM((COUNTIF(Domingo!$B$3:$B$150,ANALISIS!B17)),(COUNTIF(Lunes!$B$3:$B$150,ANALISIS!B17)),(COUNTIF(Martes!$B$3:$B$150,ANALISIS!B17)),(COUNTIF(Miercoles!$B$3:$B$150,ANALISIS!B17)),(COUNTIF(Jueves!$B$3:$B$150,ANALISIS!B17)),(COUNTIF(Viernes!$B$3:$B$150,ANALISIS!B17)),(COUNTIF(Sabado!$B$3:$B$150,ANALISIS!B17)))</f>
        <v>0</v>
      </c>
      <c r="D17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18" spans="2:4" x14ac:dyDescent="0.3">
      <c r="B18" s="83" t="s">
        <v>102</v>
      </c>
      <c r="C18" s="1">
        <f>SUM((COUNTIF(Domingo!$B$3:$B$150,ANALISIS!B18)),(COUNTIF(Lunes!$B$3:$B$150,ANALISIS!B18)),(COUNTIF(Martes!$B$3:$B$150,ANALISIS!B18)),(COUNTIF(Miercoles!$B$3:$B$150,ANALISIS!B18)),(COUNTIF(Jueves!$B$3:$B$150,ANALISIS!B18)),(COUNTIF(Viernes!$B$3:$B$150,ANALISIS!B18)),(COUNTIF(Sabado!$B$3:$B$150,ANALISIS!B18)))</f>
        <v>0</v>
      </c>
      <c r="D18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19" spans="2:4" x14ac:dyDescent="0.3">
      <c r="B19" s="82" t="s">
        <v>103</v>
      </c>
      <c r="C19" s="1">
        <f>SUM((COUNTIF(Domingo!$B$3:$B$150,ANALISIS!B19)),(COUNTIF(Lunes!$B$3:$B$150,ANALISIS!B19)),(COUNTIF(Martes!$B$3:$B$150,ANALISIS!B19)),(COUNTIF(Miercoles!$B$3:$B$150,ANALISIS!B19)),(COUNTIF(Jueves!$B$3:$B$150,ANALISIS!B19)),(COUNTIF(Viernes!$B$3:$B$150,ANALISIS!B19)),(COUNTIF(Sabado!$B$3:$B$150,ANALISIS!B19)))</f>
        <v>0</v>
      </c>
      <c r="D19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20" spans="2:4" x14ac:dyDescent="0.3">
      <c r="B20" s="83" t="s">
        <v>104</v>
      </c>
      <c r="C20" s="1">
        <f>SUM((COUNTIF(Domingo!$B$3:$B$150,ANALISIS!B20)),(COUNTIF(Lunes!$B$3:$B$150,ANALISIS!B20)),(COUNTIF(Martes!$B$3:$B$150,ANALISIS!B20)),(COUNTIF(Miercoles!$B$3:$B$150,ANALISIS!B20)),(COUNTIF(Jueves!$B$3:$B$150,ANALISIS!B20)),(COUNTIF(Viernes!$B$3:$B$150,ANALISIS!B20)),(COUNTIF(Sabado!$B$3:$B$150,ANALISIS!B20)))</f>
        <v>0</v>
      </c>
      <c r="D20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21" spans="2:4" x14ac:dyDescent="0.3">
      <c r="B21" s="82" t="s">
        <v>105</v>
      </c>
      <c r="C21" s="1">
        <f>SUM((COUNTIF(Domingo!$B$3:$B$150,ANALISIS!B21)),(COUNTIF(Lunes!$B$3:$B$150,ANALISIS!B21)),(COUNTIF(Martes!$B$3:$B$150,ANALISIS!B21)),(COUNTIF(Miercoles!$B$3:$B$150,ANALISIS!B21)),(COUNTIF(Jueves!$B$3:$B$150,ANALISIS!B21)),(COUNTIF(Viernes!$B$3:$B$150,ANALISIS!B21)),(COUNTIF(Sabado!$B$3:$B$150,ANALISIS!B21)))</f>
        <v>0</v>
      </c>
      <c r="D21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22" spans="2:4" x14ac:dyDescent="0.3">
      <c r="B22" s="83" t="s">
        <v>106</v>
      </c>
      <c r="C22" s="1">
        <f>SUM((COUNTIF(Domingo!$B$3:$B$150,ANALISIS!B22)),(COUNTIF(Lunes!$B$3:$B$150,ANALISIS!B22)),(COUNTIF(Martes!$B$3:$B$150,ANALISIS!B22)),(COUNTIF(Miercoles!$B$3:$B$150,ANALISIS!B22)),(COUNTIF(Jueves!$B$3:$B$150,ANALISIS!B22)),(COUNTIF(Viernes!$B$3:$B$150,ANALISIS!B22)),(COUNTIF(Sabado!$B$3:$B$150,ANALISIS!B22)))</f>
        <v>0</v>
      </c>
      <c r="D22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23" spans="2:4" x14ac:dyDescent="0.3">
      <c r="B23" s="82" t="s">
        <v>158</v>
      </c>
      <c r="C23" s="1">
        <f>SUM((COUNTIF(Domingo!$B$3:$B$150,ANALISIS!B23)),(COUNTIF(Lunes!$B$3:$B$150,ANALISIS!B23)),(COUNTIF(Martes!$B$3:$B$150,ANALISIS!B23)),(COUNTIF(Miercoles!$B$3:$B$150,ANALISIS!B23)),(COUNTIF(Jueves!$B$3:$B$150,ANALISIS!B23)),(COUNTIF(Viernes!$B$3:$B$150,ANALISIS!B23)),(COUNTIF(Sabado!$B$3:$B$150,ANALISIS!B23)))</f>
        <v>0</v>
      </c>
      <c r="D23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24" spans="2:4" x14ac:dyDescent="0.3">
      <c r="B24" s="83" t="s">
        <v>107</v>
      </c>
      <c r="C24" s="1">
        <f>SUM((COUNTIF(Domingo!$B$3:$B$150,ANALISIS!B24)),(COUNTIF(Lunes!$B$3:$B$150,ANALISIS!B24)),(COUNTIF(Martes!$B$3:$B$150,ANALISIS!B24)),(COUNTIF(Miercoles!$B$3:$B$150,ANALISIS!B24)),(COUNTIF(Jueves!$B$3:$B$150,ANALISIS!B24)),(COUNTIF(Viernes!$B$3:$B$150,ANALISIS!B24)),(COUNTIF(Sabado!$B$3:$B$150,ANALISIS!B24)))</f>
        <v>0</v>
      </c>
      <c r="D24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25" spans="2:4" x14ac:dyDescent="0.3">
      <c r="B25" s="82" t="s">
        <v>108</v>
      </c>
      <c r="C25" s="1">
        <f>SUM((COUNTIF(Domingo!$B$3:$B$150,ANALISIS!B25)),(COUNTIF(Lunes!$B$3:$B$150,ANALISIS!B25)),(COUNTIF(Martes!$B$3:$B$150,ANALISIS!B25)),(COUNTIF(Miercoles!$B$3:$B$150,ANALISIS!B25)),(COUNTIF(Jueves!$B$3:$B$150,ANALISIS!B25)),(COUNTIF(Viernes!$B$3:$B$150,ANALISIS!B25)),(COUNTIF(Sabado!$B$3:$B$150,ANALISIS!B25)))</f>
        <v>0</v>
      </c>
      <c r="D25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26" spans="2:4" x14ac:dyDescent="0.3">
      <c r="B26" s="83" t="s">
        <v>109</v>
      </c>
      <c r="C26" s="1">
        <f>SUM((COUNTIF(Domingo!$B$3:$B$150,ANALISIS!B26)),(COUNTIF(Lunes!$B$3:$B$150,ANALISIS!B26)),(COUNTIF(Martes!$B$3:$B$150,ANALISIS!B26)),(COUNTIF(Miercoles!$B$3:$B$150,ANALISIS!B26)),(COUNTIF(Jueves!$B$3:$B$150,ANALISIS!B26)),(COUNTIF(Viernes!$B$3:$B$150,ANALISIS!B26)),(COUNTIF(Sabado!$B$3:$B$150,ANALISIS!B26)))</f>
        <v>0</v>
      </c>
      <c r="D26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27" spans="2:4" x14ac:dyDescent="0.3">
      <c r="B27" s="82" t="s">
        <v>110</v>
      </c>
      <c r="C27" s="1">
        <f>SUM((COUNTIF(Domingo!$B$3:$B$150,ANALISIS!B27)),(COUNTIF(Lunes!$B$3:$B$150,ANALISIS!B27)),(COUNTIF(Martes!$B$3:$B$150,ANALISIS!B27)),(COUNTIF(Miercoles!$B$3:$B$150,ANALISIS!B27)),(COUNTIF(Jueves!$B$3:$B$150,ANALISIS!B27)),(COUNTIF(Viernes!$B$3:$B$150,ANALISIS!B27)),(COUNTIF(Sabado!$B$3:$B$150,ANALISIS!B27)))</f>
        <v>0</v>
      </c>
      <c r="D27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28" spans="2:4" x14ac:dyDescent="0.3">
      <c r="B28" s="83" t="s">
        <v>111</v>
      </c>
      <c r="C28" s="1">
        <f>SUM((COUNTIF(Domingo!$B$3:$B$150,ANALISIS!B28)),(COUNTIF(Lunes!$B$3:$B$150,ANALISIS!B28)),(COUNTIF(Martes!$B$3:$B$150,ANALISIS!B28)),(COUNTIF(Miercoles!$B$3:$B$150,ANALISIS!B28)),(COUNTIF(Jueves!$B$3:$B$150,ANALISIS!B28)),(COUNTIF(Viernes!$B$3:$B$150,ANALISIS!B28)),(COUNTIF(Sabado!$B$3:$B$150,ANALISIS!B28)))</f>
        <v>0</v>
      </c>
      <c r="D28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29" spans="2:4" x14ac:dyDescent="0.3">
      <c r="B29" s="82" t="s">
        <v>112</v>
      </c>
      <c r="C29" s="1">
        <f>SUM((COUNTIF(Domingo!$B$3:$B$150,ANALISIS!B29)),(COUNTIF(Lunes!$B$3:$B$150,ANALISIS!B29)),(COUNTIF(Martes!$B$3:$B$150,ANALISIS!B29)),(COUNTIF(Miercoles!$B$3:$B$150,ANALISIS!B29)),(COUNTIF(Jueves!$B$3:$B$150,ANALISIS!B29)),(COUNTIF(Viernes!$B$3:$B$150,ANALISIS!B29)),(COUNTIF(Sabado!$B$3:$B$150,ANALISIS!B29)))</f>
        <v>0</v>
      </c>
      <c r="D29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30" spans="2:4" x14ac:dyDescent="0.3">
      <c r="B30" s="83" t="s">
        <v>113</v>
      </c>
      <c r="C30" s="1">
        <f>SUM((COUNTIF(Domingo!$B$3:$B$150,ANALISIS!B30)),(COUNTIF(Lunes!$B$3:$B$150,ANALISIS!B30)),(COUNTIF(Martes!$B$3:$B$150,ANALISIS!B30)),(COUNTIF(Miercoles!$B$3:$B$150,ANALISIS!B30)),(COUNTIF(Jueves!$B$3:$B$150,ANALISIS!B30)),(COUNTIF(Viernes!$B$3:$B$150,ANALISIS!B30)),(COUNTIF(Sabado!$B$3:$B$150,ANALISIS!B30)))</f>
        <v>0</v>
      </c>
      <c r="D30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31" spans="2:4" x14ac:dyDescent="0.3">
      <c r="B31" s="82" t="s">
        <v>114</v>
      </c>
      <c r="C31" s="1">
        <f>SUM((COUNTIF(Domingo!$B$3:$B$150,ANALISIS!B31)),(COUNTIF(Lunes!$B$3:$B$150,ANALISIS!B31)),(COUNTIF(Martes!$B$3:$B$150,ANALISIS!B31)),(COUNTIF(Miercoles!$B$3:$B$150,ANALISIS!B31)),(COUNTIF(Jueves!$B$3:$B$150,ANALISIS!B31)),(COUNTIF(Viernes!$B$3:$B$150,ANALISIS!B31)),(COUNTIF(Sabado!$B$3:$B$150,ANALISIS!B31)))</f>
        <v>0</v>
      </c>
      <c r="D31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32" spans="2:4" x14ac:dyDescent="0.3">
      <c r="B32" s="83" t="s">
        <v>115</v>
      </c>
      <c r="C32" s="1">
        <f>SUM((COUNTIF(Domingo!$B$3:$B$150,ANALISIS!B32)),(COUNTIF(Lunes!$B$3:$B$150,ANALISIS!B32)),(COUNTIF(Martes!$B$3:$B$150,ANALISIS!B32)),(COUNTIF(Miercoles!$B$3:$B$150,ANALISIS!B32)),(COUNTIF(Jueves!$B$3:$B$150,ANALISIS!B32)),(COUNTIF(Viernes!$B$3:$B$150,ANALISIS!B32)),(COUNTIF(Sabado!$B$3:$B$150,ANALISIS!B32)))</f>
        <v>0</v>
      </c>
      <c r="D32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33" spans="2:4" x14ac:dyDescent="0.3">
      <c r="B33" s="82" t="s">
        <v>116</v>
      </c>
      <c r="C33" s="1">
        <f>SUM((COUNTIF(Domingo!$B$3:$B$150,ANALISIS!B33)),(COUNTIF(Lunes!$B$3:$B$150,ANALISIS!B33)),(COUNTIF(Martes!$B$3:$B$150,ANALISIS!B33)),(COUNTIF(Miercoles!$B$3:$B$150,ANALISIS!B33)),(COUNTIF(Jueves!$B$3:$B$150,ANALISIS!B33)),(COUNTIF(Viernes!$B$3:$B$150,ANALISIS!B33)),(COUNTIF(Sabado!$B$3:$B$150,ANALISIS!B33)))</f>
        <v>0</v>
      </c>
      <c r="D33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34" spans="2:4" x14ac:dyDescent="0.3">
      <c r="B34" s="83" t="s">
        <v>117</v>
      </c>
      <c r="C34" s="1">
        <f>SUM((COUNTIF(Domingo!$B$3:$B$150,ANALISIS!B34)),(COUNTIF(Lunes!$B$3:$B$150,ANALISIS!B34)),(COUNTIF(Martes!$B$3:$B$150,ANALISIS!B34)),(COUNTIF(Miercoles!$B$3:$B$150,ANALISIS!B34)),(COUNTIF(Jueves!$B$3:$B$150,ANALISIS!B34)),(COUNTIF(Viernes!$B$3:$B$150,ANALISIS!B34)),(COUNTIF(Sabado!$B$3:$B$150,ANALISIS!B34)))</f>
        <v>0</v>
      </c>
      <c r="D34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35" spans="2:4" x14ac:dyDescent="0.3">
      <c r="B35" s="82" t="s">
        <v>118</v>
      </c>
      <c r="C35" s="1">
        <f>SUM((COUNTIF(Domingo!$B$3:$B$150,ANALISIS!B35)),(COUNTIF(Lunes!$B$3:$B$150,ANALISIS!B35)),(COUNTIF(Martes!$B$3:$B$150,ANALISIS!B35)),(COUNTIF(Miercoles!$B$3:$B$150,ANALISIS!B35)),(COUNTIF(Jueves!$B$3:$B$150,ANALISIS!B35)),(COUNTIF(Viernes!$B$3:$B$150,ANALISIS!B35)),(COUNTIF(Sabado!$B$3:$B$150,ANALISIS!B35)))</f>
        <v>0</v>
      </c>
      <c r="D35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36" spans="2:4" x14ac:dyDescent="0.3">
      <c r="B36" s="83" t="s">
        <v>119</v>
      </c>
      <c r="C36" s="1">
        <f>SUM((COUNTIF(Domingo!$B$3:$B$150,ANALISIS!B36)),(COUNTIF(Lunes!$B$3:$B$150,ANALISIS!B36)),(COUNTIF(Martes!$B$3:$B$150,ANALISIS!B36)),(COUNTIF(Miercoles!$B$3:$B$150,ANALISIS!B36)),(COUNTIF(Jueves!$B$3:$B$150,ANALISIS!B36)),(COUNTIF(Viernes!$B$3:$B$150,ANALISIS!B36)),(COUNTIF(Sabado!$B$3:$B$150,ANALISIS!B36)))</f>
        <v>0</v>
      </c>
      <c r="D36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37" spans="2:4" x14ac:dyDescent="0.3">
      <c r="B37" s="82" t="s">
        <v>120</v>
      </c>
      <c r="C37" s="1">
        <f>SUM((COUNTIF(Domingo!$B$3:$B$150,ANALISIS!B37)),(COUNTIF(Lunes!$B$3:$B$150,ANALISIS!B37)),(COUNTIF(Martes!$B$3:$B$150,ANALISIS!B37)),(COUNTIF(Miercoles!$B$3:$B$150,ANALISIS!B37)),(COUNTIF(Jueves!$B$3:$B$150,ANALISIS!B37)),(COUNTIF(Viernes!$B$3:$B$150,ANALISIS!B37)),(COUNTIF(Sabado!$B$3:$B$150,ANALISIS!B37)))</f>
        <v>0</v>
      </c>
      <c r="D37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38" spans="2:4" x14ac:dyDescent="0.3">
      <c r="B38" s="83" t="s">
        <v>121</v>
      </c>
      <c r="C38" s="1">
        <f>SUM((COUNTIF(Domingo!$B$3:$B$150,ANALISIS!B38)),(COUNTIF(Lunes!$B$3:$B$150,ANALISIS!B38)),(COUNTIF(Martes!$B$3:$B$150,ANALISIS!B38)),(COUNTIF(Miercoles!$B$3:$B$150,ANALISIS!B38)),(COUNTIF(Jueves!$B$3:$B$150,ANALISIS!B38)),(COUNTIF(Viernes!$B$3:$B$150,ANALISIS!B38)),(COUNTIF(Sabado!$B$3:$B$150,ANALISIS!B38)))</f>
        <v>0</v>
      </c>
      <c r="D38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39" spans="2:4" x14ac:dyDescent="0.3">
      <c r="B39" s="82" t="s">
        <v>122</v>
      </c>
      <c r="C39" s="1">
        <f>SUM((COUNTIF(Domingo!$B$3:$B$150,ANALISIS!B39)),(COUNTIF(Lunes!$B$3:$B$150,ANALISIS!B39)),(COUNTIF(Martes!$B$3:$B$150,ANALISIS!B39)),(COUNTIF(Miercoles!$B$3:$B$150,ANALISIS!B39)),(COUNTIF(Jueves!$B$3:$B$150,ANALISIS!B39)),(COUNTIF(Viernes!$B$3:$B$150,ANALISIS!B39)),(COUNTIF(Sabado!$B$3:$B$150,ANALISIS!B39)))</f>
        <v>0</v>
      </c>
      <c r="D39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40" spans="2:4" x14ac:dyDescent="0.3">
      <c r="B40" s="83" t="s">
        <v>123</v>
      </c>
      <c r="C40" s="1">
        <f>SUM((COUNTIF(Domingo!$B$3:$B$150,ANALISIS!B40)),(COUNTIF(Lunes!$B$3:$B$150,ANALISIS!B40)),(COUNTIF(Martes!$B$3:$B$150,ANALISIS!B40)),(COUNTIF(Miercoles!$B$3:$B$150,ANALISIS!B40)),(COUNTIF(Jueves!$B$3:$B$150,ANALISIS!B40)),(COUNTIF(Viernes!$B$3:$B$150,ANALISIS!B40)),(COUNTIF(Sabado!$B$3:$B$150,ANALISIS!B40)))</f>
        <v>0</v>
      </c>
      <c r="D40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41" spans="2:4" x14ac:dyDescent="0.3">
      <c r="B41" s="82" t="s">
        <v>124</v>
      </c>
      <c r="C41" s="1">
        <f>SUM((COUNTIF(Domingo!$B$3:$B$150,ANALISIS!B41)),(COUNTIF(Lunes!$B$3:$B$150,ANALISIS!B41)),(COUNTIF(Martes!$B$3:$B$150,ANALISIS!B41)),(COUNTIF(Miercoles!$B$3:$B$150,ANALISIS!B41)),(COUNTIF(Jueves!$B$3:$B$150,ANALISIS!B41)),(COUNTIF(Viernes!$B$3:$B$150,ANALISIS!B41)),(COUNTIF(Sabado!$B$3:$B$150,ANALISIS!B41)))</f>
        <v>0</v>
      </c>
      <c r="D41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42" spans="2:4" x14ac:dyDescent="0.3">
      <c r="B42" s="83" t="s">
        <v>125</v>
      </c>
      <c r="C42" s="1">
        <f>SUM((COUNTIF(Domingo!$B$3:$B$150,ANALISIS!B42)),(COUNTIF(Lunes!$B$3:$B$150,ANALISIS!B42)),(COUNTIF(Martes!$B$3:$B$150,ANALISIS!B42)),(COUNTIF(Miercoles!$B$3:$B$150,ANALISIS!B42)),(COUNTIF(Jueves!$B$3:$B$150,ANALISIS!B42)),(COUNTIF(Viernes!$B$3:$B$150,ANALISIS!B42)),(COUNTIF(Sabado!$B$3:$B$150,ANALISIS!B42)))</f>
        <v>0</v>
      </c>
      <c r="D42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43" spans="2:4" x14ac:dyDescent="0.3">
      <c r="B43" s="82" t="s">
        <v>126</v>
      </c>
      <c r="C43" s="1">
        <f>SUM((COUNTIF(Domingo!$B$3:$B$150,ANALISIS!B43)),(COUNTIF(Lunes!$B$3:$B$150,ANALISIS!B43)),(COUNTIF(Martes!$B$3:$B$150,ANALISIS!B43)),(COUNTIF(Miercoles!$B$3:$B$150,ANALISIS!B43)),(COUNTIF(Jueves!$B$3:$B$150,ANALISIS!B43)),(COUNTIF(Viernes!$B$3:$B$150,ANALISIS!B43)),(COUNTIF(Sabado!$B$3:$B$150,ANALISIS!B43)))</f>
        <v>0</v>
      </c>
      <c r="D43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44" spans="2:4" x14ac:dyDescent="0.3">
      <c r="B44" s="83" t="s">
        <v>127</v>
      </c>
      <c r="C44" s="1">
        <f>SUM((COUNTIF(Domingo!$B$3:$B$150,ANALISIS!B44)),(COUNTIF(Lunes!$B$3:$B$150,ANALISIS!B44)),(COUNTIF(Martes!$B$3:$B$150,ANALISIS!B44)),(COUNTIF(Miercoles!$B$3:$B$150,ANALISIS!B44)),(COUNTIF(Jueves!$B$3:$B$150,ANALISIS!B44)),(COUNTIF(Viernes!$B$3:$B$150,ANALISIS!B44)),(COUNTIF(Sabado!$B$3:$B$150,ANALISIS!B44)))</f>
        <v>0</v>
      </c>
      <c r="D44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45" spans="2:4" x14ac:dyDescent="0.3">
      <c r="B45" s="82" t="s">
        <v>128</v>
      </c>
      <c r="C45" s="1">
        <f>SUM((COUNTIF(Domingo!$B$3:$B$150,ANALISIS!B45)),(COUNTIF(Lunes!$B$3:$B$150,ANALISIS!B45)),(COUNTIF(Martes!$B$3:$B$150,ANALISIS!B45)),(COUNTIF(Miercoles!$B$3:$B$150,ANALISIS!B45)),(COUNTIF(Jueves!$B$3:$B$150,ANALISIS!B45)),(COUNTIF(Viernes!$B$3:$B$150,ANALISIS!B45)),(COUNTIF(Sabado!$B$3:$B$150,ANALISIS!B45)))</f>
        <v>0</v>
      </c>
      <c r="D45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46" spans="2:4" x14ac:dyDescent="0.3">
      <c r="B46" s="83" t="s">
        <v>129</v>
      </c>
      <c r="C46" s="1">
        <f>SUM((COUNTIF(Domingo!$B$3:$B$150,ANALISIS!B46)),(COUNTIF(Lunes!$B$3:$B$150,ANALISIS!B46)),(COUNTIF(Martes!$B$3:$B$150,ANALISIS!B46)),(COUNTIF(Miercoles!$B$3:$B$150,ANALISIS!B46)),(COUNTIF(Jueves!$B$3:$B$150,ANALISIS!B46)),(COUNTIF(Viernes!$B$3:$B$150,ANALISIS!B46)),(COUNTIF(Sabado!$B$3:$B$150,ANALISIS!B46)))</f>
        <v>0</v>
      </c>
      <c r="D46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47" spans="2:4" x14ac:dyDescent="0.3">
      <c r="B47" s="82" t="s">
        <v>130</v>
      </c>
      <c r="C47" s="1">
        <f>SUM((COUNTIF(Domingo!$B$3:$B$150,ANALISIS!B47)),(COUNTIF(Lunes!$B$3:$B$150,ANALISIS!B47)),(COUNTIF(Martes!$B$3:$B$150,ANALISIS!B47)),(COUNTIF(Miercoles!$B$3:$B$150,ANALISIS!B47)),(COUNTIF(Jueves!$B$3:$B$150,ANALISIS!B47)),(COUNTIF(Viernes!$B$3:$B$150,ANALISIS!B47)),(COUNTIF(Sabado!$B$3:$B$150,ANALISIS!B47)))</f>
        <v>0</v>
      </c>
      <c r="D47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48" spans="2:4" x14ac:dyDescent="0.3">
      <c r="B48" s="83" t="s">
        <v>131</v>
      </c>
      <c r="C48" s="1">
        <f>SUM((COUNTIF(Domingo!$B$3:$B$150,ANALISIS!B48)),(COUNTIF(Lunes!$B$3:$B$150,ANALISIS!B48)),(COUNTIF(Martes!$B$3:$B$150,ANALISIS!B48)),(COUNTIF(Miercoles!$B$3:$B$150,ANALISIS!B48)),(COUNTIF(Jueves!$B$3:$B$150,ANALISIS!B48)),(COUNTIF(Viernes!$B$3:$B$150,ANALISIS!B48)),(COUNTIF(Sabado!$B$3:$B$150,ANALISIS!B48)))</f>
        <v>0</v>
      </c>
      <c r="D48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49" spans="2:4" x14ac:dyDescent="0.3">
      <c r="B49" s="82" t="s">
        <v>132</v>
      </c>
      <c r="C49" s="1">
        <f>SUM((COUNTIF(Domingo!$B$3:$B$150,ANALISIS!B49)),(COUNTIF(Lunes!$B$3:$B$150,ANALISIS!B49)),(COUNTIF(Martes!$B$3:$B$150,ANALISIS!B49)),(COUNTIF(Miercoles!$B$3:$B$150,ANALISIS!B49)),(COUNTIF(Jueves!$B$3:$B$150,ANALISIS!B49)),(COUNTIF(Viernes!$B$3:$B$150,ANALISIS!B49)),(COUNTIF(Sabado!$B$3:$B$150,ANALISIS!B49)))</f>
        <v>0</v>
      </c>
      <c r="D49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50" spans="2:4" x14ac:dyDescent="0.3">
      <c r="B50" s="83" t="s">
        <v>133</v>
      </c>
      <c r="C50" s="1">
        <f>SUM((COUNTIF(Domingo!$B$3:$B$150,ANALISIS!B50)),(COUNTIF(Lunes!$B$3:$B$150,ANALISIS!B50)),(COUNTIF(Martes!$B$3:$B$150,ANALISIS!B50)),(COUNTIF(Miercoles!$B$3:$B$150,ANALISIS!B50)),(COUNTIF(Jueves!$B$3:$B$150,ANALISIS!B50)),(COUNTIF(Viernes!$B$3:$B$150,ANALISIS!B50)),(COUNTIF(Sabado!$B$3:$B$150,ANALISIS!B50)))</f>
        <v>0</v>
      </c>
      <c r="D50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51" spans="2:4" x14ac:dyDescent="0.3">
      <c r="B51" s="82" t="s">
        <v>134</v>
      </c>
      <c r="C51" s="1">
        <f>SUM((COUNTIF(Domingo!$B$3:$B$150,ANALISIS!B51)),(COUNTIF(Lunes!$B$3:$B$150,ANALISIS!B51)),(COUNTIF(Martes!$B$3:$B$150,ANALISIS!B51)),(COUNTIF(Miercoles!$B$3:$B$150,ANALISIS!B51)),(COUNTIF(Jueves!$B$3:$B$150,ANALISIS!B51)),(COUNTIF(Viernes!$B$3:$B$150,ANALISIS!B51)),(COUNTIF(Sabado!$B$3:$B$150,ANALISIS!B51)))</f>
        <v>0</v>
      </c>
      <c r="D51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52" spans="2:4" x14ac:dyDescent="0.3">
      <c r="B52" s="83" t="s">
        <v>135</v>
      </c>
      <c r="C52" s="1">
        <f>SUM((COUNTIF(Domingo!$B$3:$B$150,ANALISIS!B52)),(COUNTIF(Lunes!$B$3:$B$150,ANALISIS!B52)),(COUNTIF(Martes!$B$3:$B$150,ANALISIS!B52)),(COUNTIF(Miercoles!$B$3:$B$150,ANALISIS!B52)),(COUNTIF(Jueves!$B$3:$B$150,ANALISIS!B52)),(COUNTIF(Viernes!$B$3:$B$150,ANALISIS!B52)),(COUNTIF(Sabado!$B$3:$B$150,ANALISIS!B52)))</f>
        <v>0</v>
      </c>
      <c r="D52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53" spans="2:4" x14ac:dyDescent="0.3">
      <c r="B53" s="82" t="s">
        <v>136</v>
      </c>
      <c r="C53" s="1">
        <f>SUM((COUNTIF(Domingo!$B$3:$B$150,ANALISIS!B53)),(COUNTIF(Lunes!$B$3:$B$150,ANALISIS!B53)),(COUNTIF(Martes!$B$3:$B$150,ANALISIS!B53)),(COUNTIF(Miercoles!$B$3:$B$150,ANALISIS!B53)),(COUNTIF(Jueves!$B$3:$B$150,ANALISIS!B53)),(COUNTIF(Viernes!$B$3:$B$150,ANALISIS!B53)),(COUNTIF(Sabado!$B$3:$B$150,ANALISIS!B53)))</f>
        <v>0</v>
      </c>
      <c r="D53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54" spans="2:4" x14ac:dyDescent="0.3">
      <c r="B54" s="83" t="s">
        <v>137</v>
      </c>
      <c r="C54" s="1">
        <f>SUM((COUNTIF(Domingo!$B$3:$B$150,ANALISIS!B54)),(COUNTIF(Lunes!$B$3:$B$150,ANALISIS!B54)),(COUNTIF(Martes!$B$3:$B$150,ANALISIS!B54)),(COUNTIF(Miercoles!$B$3:$B$150,ANALISIS!B54)),(COUNTIF(Jueves!$B$3:$B$150,ANALISIS!B54)),(COUNTIF(Viernes!$B$3:$B$150,ANALISIS!B54)),(COUNTIF(Sabado!$B$3:$B$150,ANALISIS!B54)))</f>
        <v>0</v>
      </c>
      <c r="D54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55" spans="2:4" x14ac:dyDescent="0.3">
      <c r="B55" s="82" t="s">
        <v>138</v>
      </c>
      <c r="C55" s="1">
        <f>SUM((COUNTIF(Domingo!$B$3:$B$150,ANALISIS!B55)),(COUNTIF(Lunes!$B$3:$B$150,ANALISIS!B55)),(COUNTIF(Martes!$B$3:$B$150,ANALISIS!B55)),(COUNTIF(Miercoles!$B$3:$B$150,ANALISIS!B55)),(COUNTIF(Jueves!$B$3:$B$150,ANALISIS!B55)),(COUNTIF(Viernes!$B$3:$B$150,ANALISIS!B55)),(COUNTIF(Sabado!$B$3:$B$150,ANALISIS!B55)))</f>
        <v>0</v>
      </c>
      <c r="D55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56" spans="2:4" x14ac:dyDescent="0.3">
      <c r="B56" s="83" t="s">
        <v>139</v>
      </c>
      <c r="C56" s="1">
        <f>SUM((COUNTIF(Domingo!$B$3:$B$150,ANALISIS!B56)),(COUNTIF(Lunes!$B$3:$B$150,ANALISIS!B56)),(COUNTIF(Martes!$B$3:$B$150,ANALISIS!B56)),(COUNTIF(Miercoles!$B$3:$B$150,ANALISIS!B56)),(COUNTIF(Jueves!$B$3:$B$150,ANALISIS!B56)),(COUNTIF(Viernes!$B$3:$B$150,ANALISIS!B56)),(COUNTIF(Sabado!$B$3:$B$150,ANALISIS!B56)))</f>
        <v>0</v>
      </c>
      <c r="D56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57" spans="2:4" x14ac:dyDescent="0.3">
      <c r="B57" s="82" t="s">
        <v>140</v>
      </c>
      <c r="C57" s="1">
        <f>SUM((COUNTIF(Domingo!$B$3:$B$150,ANALISIS!B57)),(COUNTIF(Lunes!$B$3:$B$150,ANALISIS!B57)),(COUNTIF(Martes!$B$3:$B$150,ANALISIS!B57)),(COUNTIF(Miercoles!$B$3:$B$150,ANALISIS!B57)),(COUNTIF(Jueves!$B$3:$B$150,ANALISIS!B57)),(COUNTIF(Viernes!$B$3:$B$150,ANALISIS!B57)),(COUNTIF(Sabado!$B$3:$B$150,ANALISIS!B57)))</f>
        <v>0</v>
      </c>
      <c r="D57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58" spans="2:4" x14ac:dyDescent="0.3">
      <c r="B58" s="83" t="s">
        <v>141</v>
      </c>
      <c r="C58" s="1">
        <f>SUM((COUNTIF(Domingo!$B$3:$B$150,ANALISIS!B58)),(COUNTIF(Lunes!$B$3:$B$150,ANALISIS!B58)),(COUNTIF(Martes!$B$3:$B$150,ANALISIS!B58)),(COUNTIF(Miercoles!$B$3:$B$150,ANALISIS!B58)),(COUNTIF(Jueves!$B$3:$B$150,ANALISIS!B58)),(COUNTIF(Viernes!$B$3:$B$150,ANALISIS!B58)),(COUNTIF(Sabado!$B$3:$B$150,ANALISIS!B58)))</f>
        <v>0</v>
      </c>
      <c r="D58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59" spans="2:4" x14ac:dyDescent="0.3">
      <c r="B59" s="82" t="s">
        <v>142</v>
      </c>
      <c r="C59" s="1">
        <f>SUM((COUNTIF(Domingo!$B$3:$B$150,ANALISIS!B59)),(COUNTIF(Lunes!$B$3:$B$150,ANALISIS!B59)),(COUNTIF(Martes!$B$3:$B$150,ANALISIS!B59)),(COUNTIF(Miercoles!$B$3:$B$150,ANALISIS!B59)),(COUNTIF(Jueves!$B$3:$B$150,ANALISIS!B59)),(COUNTIF(Viernes!$B$3:$B$150,ANALISIS!B59)),(COUNTIF(Sabado!$B$3:$B$150,ANALISIS!B59)))</f>
        <v>0</v>
      </c>
      <c r="D59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60" spans="2:4" x14ac:dyDescent="0.3">
      <c r="B60" s="83" t="s">
        <v>143</v>
      </c>
      <c r="C60" s="1">
        <f>SUM((COUNTIF(Domingo!$B$3:$B$150,ANALISIS!B60)),(COUNTIF(Lunes!$B$3:$B$150,ANALISIS!B60)),(COUNTIF(Martes!$B$3:$B$150,ANALISIS!B60)),(COUNTIF(Miercoles!$B$3:$B$150,ANALISIS!B60)),(COUNTIF(Jueves!$B$3:$B$150,ANALISIS!B60)),(COUNTIF(Viernes!$B$3:$B$150,ANALISIS!B60)),(COUNTIF(Sabado!$B$3:$B$150,ANALISIS!B60)))</f>
        <v>0</v>
      </c>
      <c r="D60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61" spans="2:4" x14ac:dyDescent="0.3">
      <c r="B61" s="82" t="s">
        <v>144</v>
      </c>
      <c r="C61" s="1">
        <f>SUM((COUNTIF(Domingo!$B$3:$B$150,ANALISIS!B61)),(COUNTIF(Lunes!$B$3:$B$150,ANALISIS!B61)),(COUNTIF(Martes!$B$3:$B$150,ANALISIS!B61)),(COUNTIF(Miercoles!$B$3:$B$150,ANALISIS!B61)),(COUNTIF(Jueves!$B$3:$B$150,ANALISIS!B61)),(COUNTIF(Viernes!$B$3:$B$150,ANALISIS!B61)),(COUNTIF(Sabado!$B$3:$B$150,ANALISIS!B61)))</f>
        <v>0</v>
      </c>
      <c r="D61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62" spans="2:4" x14ac:dyDescent="0.3">
      <c r="B62" s="83" t="s">
        <v>145</v>
      </c>
      <c r="C62" s="1">
        <f>SUM((COUNTIF(Domingo!$B$3:$B$150,ANALISIS!B62)),(COUNTIF(Lunes!$B$3:$B$150,ANALISIS!B62)),(COUNTIF(Martes!$B$3:$B$150,ANALISIS!B62)),(COUNTIF(Miercoles!$B$3:$B$150,ANALISIS!B62)),(COUNTIF(Jueves!$B$3:$B$150,ANALISIS!B62)),(COUNTIF(Viernes!$B$3:$B$150,ANALISIS!B62)),(COUNTIF(Sabado!$B$3:$B$150,ANALISIS!B62)))</f>
        <v>0</v>
      </c>
      <c r="D62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63" spans="2:4" x14ac:dyDescent="0.3">
      <c r="B63" s="82" t="s">
        <v>146</v>
      </c>
      <c r="C63" s="1">
        <f>SUM((COUNTIF(Domingo!$B$3:$B$150,ANALISIS!B63)),(COUNTIF(Lunes!$B$3:$B$150,ANALISIS!B63)),(COUNTIF(Martes!$B$3:$B$150,ANALISIS!B63)),(COUNTIF(Miercoles!$B$3:$B$150,ANALISIS!B63)),(COUNTIF(Jueves!$B$3:$B$150,ANALISIS!B63)),(COUNTIF(Viernes!$B$3:$B$150,ANALISIS!B63)),(COUNTIF(Sabado!$B$3:$B$150,ANALISIS!B63)))</f>
        <v>0</v>
      </c>
      <c r="D63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64" spans="2:4" x14ac:dyDescent="0.3">
      <c r="B64" s="83" t="s">
        <v>147</v>
      </c>
      <c r="C64" s="1">
        <f>SUM((COUNTIF(Domingo!$B$3:$B$150,ANALISIS!B64)),(COUNTIF(Lunes!$B$3:$B$150,ANALISIS!B64)),(COUNTIF(Martes!$B$3:$B$150,ANALISIS!B64)),(COUNTIF(Miercoles!$B$3:$B$150,ANALISIS!B64)),(COUNTIF(Jueves!$B$3:$B$150,ANALISIS!B64)),(COUNTIF(Viernes!$B$3:$B$150,ANALISIS!B64)),(COUNTIF(Sabado!$B$3:$B$150,ANALISIS!B64)))</f>
        <v>0</v>
      </c>
      <c r="D64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65" spans="2:4" x14ac:dyDescent="0.3">
      <c r="B65" s="82" t="s">
        <v>148</v>
      </c>
      <c r="C65" s="1">
        <f>SUM((COUNTIF(Domingo!$B$3:$B$150,ANALISIS!B65)),(COUNTIF(Lunes!$B$3:$B$150,ANALISIS!B65)),(COUNTIF(Martes!$B$3:$B$150,ANALISIS!B65)),(COUNTIF(Miercoles!$B$3:$B$150,ANALISIS!B65)),(COUNTIF(Jueves!$B$3:$B$150,ANALISIS!B65)),(COUNTIF(Viernes!$B$3:$B$150,ANALISIS!B65)),(COUNTIF(Sabado!$B$3:$B$150,ANALISIS!B65)))</f>
        <v>0</v>
      </c>
      <c r="D65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66" spans="2:4" x14ac:dyDescent="0.3">
      <c r="B66" s="83" t="s">
        <v>149</v>
      </c>
      <c r="C66" s="1">
        <f>SUM((COUNTIF(Domingo!$B$3:$B$150,ANALISIS!B66)),(COUNTIF(Lunes!$B$3:$B$150,ANALISIS!B66)),(COUNTIF(Martes!$B$3:$B$150,ANALISIS!B66)),(COUNTIF(Miercoles!$B$3:$B$150,ANALISIS!B66)),(COUNTIF(Jueves!$B$3:$B$150,ANALISIS!B66)),(COUNTIF(Viernes!$B$3:$B$150,ANALISIS!B66)),(COUNTIF(Sabado!$B$3:$B$150,ANALISIS!B66)))</f>
        <v>0</v>
      </c>
      <c r="D66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67" spans="2:4" x14ac:dyDescent="0.3">
      <c r="B67" s="82" t="s">
        <v>150</v>
      </c>
      <c r="C67" s="1">
        <f>SUM((COUNTIF(Domingo!$B$3:$B$150,ANALISIS!B67)),(COUNTIF(Lunes!$B$3:$B$150,ANALISIS!B67)),(COUNTIF(Martes!$B$3:$B$150,ANALISIS!B67)),(COUNTIF(Miercoles!$B$3:$B$150,ANALISIS!B67)),(COUNTIF(Jueves!$B$3:$B$150,ANALISIS!B67)),(COUNTIF(Viernes!$B$3:$B$150,ANALISIS!B67)),(COUNTIF(Sabado!$B$3:$B$150,ANALISIS!B67)))</f>
        <v>0</v>
      </c>
      <c r="D67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68" spans="2:4" x14ac:dyDescent="0.3">
      <c r="B68" s="83" t="s">
        <v>151</v>
      </c>
      <c r="C68" s="1">
        <f>SUM((COUNTIF(Domingo!$B$3:$B$150,ANALISIS!B68)),(COUNTIF(Lunes!$B$3:$B$150,ANALISIS!B68)),(COUNTIF(Martes!$B$3:$B$150,ANALISIS!B68)),(COUNTIF(Miercoles!$B$3:$B$150,ANALISIS!B68)),(COUNTIF(Jueves!$B$3:$B$150,ANALISIS!B68)),(COUNTIF(Viernes!$B$3:$B$150,ANALISIS!B68)),(COUNTIF(Sabado!$B$3:$B$150,ANALISIS!B68)))</f>
        <v>0</v>
      </c>
      <c r="D68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69" spans="2:4" x14ac:dyDescent="0.3">
      <c r="B69" s="82" t="s">
        <v>152</v>
      </c>
      <c r="C69" s="1">
        <f>SUM((COUNTIF(Domingo!$B$3:$B$150,ANALISIS!B69)),(COUNTIF(Lunes!$B$3:$B$150,ANALISIS!B69)),(COUNTIF(Martes!$B$3:$B$150,ANALISIS!B69)),(COUNTIF(Miercoles!$B$3:$B$150,ANALISIS!B69)),(COUNTIF(Jueves!$B$3:$B$150,ANALISIS!B69)),(COUNTIF(Viernes!$B$3:$B$150,ANALISIS!B69)),(COUNTIF(Sabado!$B$3:$B$150,ANALISIS!B69)))</f>
        <v>0</v>
      </c>
      <c r="D69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70" spans="2:4" x14ac:dyDescent="0.3">
      <c r="B70" s="83" t="s">
        <v>175</v>
      </c>
      <c r="C70" s="1">
        <f>SUM((COUNTIF(Domingo!$B$3:$B$150,ANALISIS!B70)),(COUNTIF(Lunes!$B$3:$B$150,ANALISIS!B70)),(COUNTIF(Martes!$B$3:$B$150,ANALISIS!B70)),(COUNTIF(Miercoles!$B$3:$B$150,ANALISIS!B70)),(COUNTIF(Jueves!$B$3:$B$150,ANALISIS!B70)),(COUNTIF(Viernes!$B$3:$B$150,ANALISIS!B70)),(COUNTIF(Sabado!$B$3:$B$150,ANALISIS!B70)))</f>
        <v>0</v>
      </c>
      <c r="D70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71" spans="2:4" x14ac:dyDescent="0.3">
      <c r="B71" s="82" t="s">
        <v>163</v>
      </c>
      <c r="C71" s="1">
        <f>SUM((COUNTIF(Domingo!$B$3:$B$150,ANALISIS!B71)),(COUNTIF(Lunes!$B$3:$B$150,ANALISIS!B71)),(COUNTIF(Martes!$B$3:$B$150,ANALISIS!B71)),(COUNTIF(Miercoles!$B$3:$B$150,ANALISIS!B71)),(COUNTIF(Jueves!$B$3:$B$150,ANALISIS!B71)),(COUNTIF(Viernes!$B$3:$B$150,ANALISIS!B71)),(COUNTIF(Sabado!$B$3:$B$150,ANALISIS!B71)))</f>
        <v>0</v>
      </c>
      <c r="D71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  <row r="72" spans="2:4" x14ac:dyDescent="0.3">
      <c r="B72" s="84" t="s">
        <v>174</v>
      </c>
      <c r="C72" s="1">
        <f>SUM((COUNTIF(Domingo!$B$3:$B$150,ANALISIS!B72)),(COUNTIF(Lunes!$B$3:$B$150,ANALISIS!B72)),(COUNTIF(Martes!$B$3:$B$150,ANALISIS!B72)),(COUNTIF(Miercoles!$B$3:$B$150,ANALISIS!B72)),(COUNTIF(Jueves!$B$3:$B$150,ANALISIS!B72)),(COUNTIF(Viernes!$B$3:$B$150,ANALISIS!B72)),(COUNTIF(Sabado!$B$3:$B$150,ANALISIS!B72)))</f>
        <v>0</v>
      </c>
      <c r="D72">
        <f>(SUMIF(Domingo!$B$3:$B$150,Tabla3[[#This Row],[TRABAJO]],Domingo!$E$3:$E$150)+SUMIF(Lunes!$B$3:$B$150,Tabla3[[#This Row],[TRABAJO]],Lunes!$E$3:$E$150)+SUMIF(Martes!$B$3:$B$150,Tabla3[[#This Row],[TRABAJO]],Martes!$E$3:$E$150)+SUMIF(Miercoles!$B$3:$B$150,Tabla3[[#This Row],[TRABAJO]],Miercoles!$E$3:$E$150)+SUMIF(Jueves!$B$3:$B$150,Tabla3[[#This Row],[TRABAJO]],Jueves!$E$3:$E$150)+SUMIF(Viernes!$B$3:$B$150,Tabla3[[#This Row],[TRABAJO]],Viernes!$E$3:$E$150)+SUMIF(Sabado!$B$3:$B$150,Tabla3[[#This Row],[TRABAJO]],Sabado!$E$3:$E$150))</f>
        <v>0</v>
      </c>
    </row>
  </sheetData>
  <sheetProtection algorithmName="SHA-512" hashValue="IgPQLnJ0K7nYBpgXsqHUD15O35LIvmoTwL2lbuW+5Z+/aI2bsiZlB7JcssMaJ05pr23vB6oxkz68tFkN6oZo0g==" saltValue="X4xI2ccJgpLkWs+SATpUGg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4"/>
  <sheetViews>
    <sheetView zoomScale="113" zoomScaleNormal="70" zoomScalePageLayoutView="150" workbookViewId="0">
      <pane ySplit="2" topLeftCell="A111" activePane="bottomLeft" state="frozen"/>
      <selection activeCell="I1" sqref="I1:L1"/>
      <selection pane="bottomLeft" activeCell="H3" sqref="A3:H21"/>
    </sheetView>
  </sheetViews>
  <sheetFormatPr baseColWidth="10" defaultColWidth="9.109375" defaultRowHeight="16.5" customHeight="1" x14ac:dyDescent="0.3"/>
  <cols>
    <col min="1" max="1" width="6.109375" style="1" bestFit="1" customWidth="1"/>
    <col min="2" max="2" width="21.44140625" style="1" customWidth="1"/>
    <col min="3" max="3" width="33.33203125" style="1" customWidth="1"/>
    <col min="4" max="4" width="10.6640625" style="1" customWidth="1"/>
    <col min="5" max="5" width="7.33203125" style="1" customWidth="1"/>
    <col min="6" max="11" width="5" style="1" customWidth="1"/>
    <col min="12" max="12" width="2.44140625" style="1" customWidth="1"/>
    <col min="13" max="13" width="11.44140625" style="1" customWidth="1"/>
    <col min="14" max="16" width="9.109375" style="1"/>
    <col min="17" max="17" width="23.33203125" style="1" bestFit="1" customWidth="1"/>
    <col min="18" max="16384" width="9.109375" style="1"/>
  </cols>
  <sheetData>
    <row r="1" spans="1:17" ht="16.5" customHeight="1" x14ac:dyDescent="0.3">
      <c r="A1" s="114" t="s">
        <v>29</v>
      </c>
      <c r="B1" s="115"/>
      <c r="C1" s="27" t="str">
        <f>Domingo!C1</f>
        <v>V</v>
      </c>
      <c r="D1" s="53"/>
      <c r="E1" s="45" t="s">
        <v>1</v>
      </c>
      <c r="F1" s="120" t="s">
        <v>38</v>
      </c>
      <c r="G1" s="120"/>
      <c r="H1" s="137">
        <f>Domingo!H1+1</f>
        <v>43990</v>
      </c>
      <c r="I1" s="137"/>
      <c r="J1" s="137"/>
      <c r="K1" s="137"/>
      <c r="L1" s="137"/>
      <c r="M1" s="138"/>
      <c r="N1" s="46" t="s">
        <v>187</v>
      </c>
      <c r="O1" s="46" t="s">
        <v>57</v>
      </c>
      <c r="Q1" s="20"/>
    </row>
    <row r="2" spans="1:17" ht="16.5" customHeight="1" x14ac:dyDescent="0.3">
      <c r="A2" s="40" t="s">
        <v>0</v>
      </c>
      <c r="B2" s="41" t="s">
        <v>64</v>
      </c>
      <c r="C2" s="121" t="s">
        <v>176</v>
      </c>
      <c r="D2" s="122"/>
      <c r="E2" s="42" t="s">
        <v>3</v>
      </c>
      <c r="F2" s="42" t="s">
        <v>5</v>
      </c>
      <c r="G2" s="42" t="s">
        <v>36</v>
      </c>
      <c r="H2" s="42" t="s">
        <v>7</v>
      </c>
      <c r="I2" s="43" t="s">
        <v>65</v>
      </c>
      <c r="J2" s="43" t="s">
        <v>66</v>
      </c>
      <c r="K2" s="43" t="s">
        <v>67</v>
      </c>
      <c r="L2" s="116" t="s">
        <v>2</v>
      </c>
      <c r="M2" s="117"/>
      <c r="N2" s="44">
        <f>ROUND(((E151-F151-G151-H151)/3),3)</f>
        <v>0</v>
      </c>
      <c r="O2" s="31"/>
    </row>
    <row r="3" spans="1:17" ht="16.5" customHeight="1" x14ac:dyDescent="0.3">
      <c r="A3" s="21"/>
      <c r="B3" s="34"/>
      <c r="C3" s="90"/>
      <c r="D3" s="90"/>
      <c r="E3" s="19"/>
      <c r="F3" s="19"/>
      <c r="G3" s="19"/>
      <c r="H3" s="19"/>
      <c r="I3" s="37">
        <f t="shared" ref="I3:I22" si="0">E3-F3-G3</f>
        <v>0</v>
      </c>
      <c r="J3" s="37">
        <f>IF(B3="",0,VLOOKUP(B3,Tabla1[],2,0))</f>
        <v>0</v>
      </c>
      <c r="K3" s="37">
        <f t="shared" ref="K3:K22" si="1">IF(E3&lt;0,J3*(-1),J3)</f>
        <v>0</v>
      </c>
      <c r="L3" s="139"/>
      <c r="M3" s="140"/>
    </row>
    <row r="4" spans="1:17" ht="16.5" customHeight="1" x14ac:dyDescent="0.3">
      <c r="A4" s="22"/>
      <c r="B4" s="34"/>
      <c r="C4" s="90"/>
      <c r="D4" s="90"/>
      <c r="E4" s="19"/>
      <c r="F4" s="19"/>
      <c r="G4" s="19"/>
      <c r="H4" s="19"/>
      <c r="I4" s="37">
        <f t="shared" si="0"/>
        <v>0</v>
      </c>
      <c r="J4" s="37">
        <f>IF(B4="",0,VLOOKUP(B4,Tabla1[],2,0))</f>
        <v>0</v>
      </c>
      <c r="K4" s="37">
        <f t="shared" si="1"/>
        <v>0</v>
      </c>
      <c r="L4" s="112"/>
      <c r="M4" s="113"/>
    </row>
    <row r="5" spans="1:17" ht="16.5" customHeight="1" x14ac:dyDescent="0.3">
      <c r="A5" s="22"/>
      <c r="B5" s="34"/>
      <c r="C5" s="90"/>
      <c r="D5" s="90"/>
      <c r="E5" s="19"/>
      <c r="F5" s="19"/>
      <c r="G5" s="19"/>
      <c r="H5" s="19"/>
      <c r="I5" s="37">
        <f t="shared" si="0"/>
        <v>0</v>
      </c>
      <c r="J5" s="37">
        <f>IF(B5="",0,VLOOKUP(B5,Tabla1[],2,0))</f>
        <v>0</v>
      </c>
      <c r="K5" s="37">
        <f t="shared" si="1"/>
        <v>0</v>
      </c>
      <c r="L5" s="112"/>
      <c r="M5" s="113"/>
    </row>
    <row r="6" spans="1:17" ht="16.5" customHeight="1" x14ac:dyDescent="0.3">
      <c r="A6" s="22"/>
      <c r="B6" s="34"/>
      <c r="C6" s="90"/>
      <c r="D6" s="90"/>
      <c r="E6" s="19"/>
      <c r="F6" s="19"/>
      <c r="G6" s="19"/>
      <c r="H6" s="19"/>
      <c r="I6" s="37">
        <f t="shared" si="0"/>
        <v>0</v>
      </c>
      <c r="J6" s="37">
        <f>IF(B6="",0,VLOOKUP(B6,Tabla1[],2,0))</f>
        <v>0</v>
      </c>
      <c r="K6" s="37">
        <f t="shared" si="1"/>
        <v>0</v>
      </c>
      <c r="L6" s="112"/>
      <c r="M6" s="113"/>
    </row>
    <row r="7" spans="1:17" ht="16.5" customHeight="1" x14ac:dyDescent="0.3">
      <c r="A7" s="22"/>
      <c r="B7" s="34"/>
      <c r="C7" s="90"/>
      <c r="D7" s="90"/>
      <c r="E7" s="19"/>
      <c r="F7" s="19"/>
      <c r="G7" s="19"/>
      <c r="H7" s="19"/>
      <c r="I7" s="37">
        <f t="shared" si="0"/>
        <v>0</v>
      </c>
      <c r="J7" s="37">
        <f>IF(B7="",0,VLOOKUP(B7,Tabla1[],2,0))</f>
        <v>0</v>
      </c>
      <c r="K7" s="37">
        <f t="shared" si="1"/>
        <v>0</v>
      </c>
      <c r="L7" s="112"/>
      <c r="M7" s="113"/>
    </row>
    <row r="8" spans="1:17" ht="16.5" customHeight="1" x14ac:dyDescent="0.3">
      <c r="A8" s="22"/>
      <c r="B8" s="34"/>
      <c r="C8" s="90"/>
      <c r="D8" s="90"/>
      <c r="E8" s="19"/>
      <c r="F8" s="19"/>
      <c r="G8" s="19"/>
      <c r="H8" s="19"/>
      <c r="I8" s="37">
        <f t="shared" si="0"/>
        <v>0</v>
      </c>
      <c r="J8" s="37">
        <f>IF(B8="",0,VLOOKUP(B8,Tabla1[],2,0))</f>
        <v>0</v>
      </c>
      <c r="K8" s="37">
        <f t="shared" si="1"/>
        <v>0</v>
      </c>
      <c r="L8" s="112"/>
      <c r="M8" s="113"/>
    </row>
    <row r="9" spans="1:17" ht="16.5" customHeight="1" x14ac:dyDescent="0.3">
      <c r="A9" s="22"/>
      <c r="B9" s="34"/>
      <c r="C9" s="90"/>
      <c r="D9" s="90"/>
      <c r="E9" s="19"/>
      <c r="F9" s="19"/>
      <c r="G9" s="19"/>
      <c r="H9" s="19"/>
      <c r="I9" s="37">
        <f t="shared" si="0"/>
        <v>0</v>
      </c>
      <c r="J9" s="37">
        <f>IF(B9="",0,VLOOKUP(B9,Tabla1[],2,0))</f>
        <v>0</v>
      </c>
      <c r="K9" s="37">
        <f t="shared" si="1"/>
        <v>0</v>
      </c>
      <c r="L9" s="112"/>
      <c r="M9" s="113"/>
    </row>
    <row r="10" spans="1:17" ht="16.5" customHeight="1" x14ac:dyDescent="0.3">
      <c r="A10" s="22"/>
      <c r="B10" s="34"/>
      <c r="C10" s="90"/>
      <c r="D10" s="90"/>
      <c r="E10" s="19"/>
      <c r="F10" s="19"/>
      <c r="G10" s="19"/>
      <c r="H10" s="19"/>
      <c r="I10" s="37">
        <f t="shared" si="0"/>
        <v>0</v>
      </c>
      <c r="J10" s="37">
        <f>IF(B10="",0,VLOOKUP(B10,Tabla1[],2,0))</f>
        <v>0</v>
      </c>
      <c r="K10" s="37">
        <f t="shared" si="1"/>
        <v>0</v>
      </c>
      <c r="L10" s="112"/>
      <c r="M10" s="113"/>
    </row>
    <row r="11" spans="1:17" ht="16.5" customHeight="1" x14ac:dyDescent="0.3">
      <c r="A11" s="22"/>
      <c r="B11" s="34"/>
      <c r="C11" s="90"/>
      <c r="D11" s="90"/>
      <c r="E11" s="19"/>
      <c r="F11" s="19"/>
      <c r="G11" s="19"/>
      <c r="H11" s="19"/>
      <c r="I11" s="37">
        <f t="shared" si="0"/>
        <v>0</v>
      </c>
      <c r="J11" s="37">
        <f>IF(B11="",0,VLOOKUP(B11,Tabla1[],2,0))</f>
        <v>0</v>
      </c>
      <c r="K11" s="37">
        <f t="shared" si="1"/>
        <v>0</v>
      </c>
      <c r="L11" s="112"/>
      <c r="M11" s="113"/>
    </row>
    <row r="12" spans="1:17" ht="16.5" customHeight="1" x14ac:dyDescent="0.3">
      <c r="A12" s="22"/>
      <c r="B12" s="34"/>
      <c r="C12" s="90"/>
      <c r="D12" s="90"/>
      <c r="E12" s="19"/>
      <c r="F12" s="19"/>
      <c r="G12" s="19"/>
      <c r="H12" s="19"/>
      <c r="I12" s="37">
        <f t="shared" si="0"/>
        <v>0</v>
      </c>
      <c r="J12" s="37">
        <f>IF(B12="",0,VLOOKUP(B12,Tabla1[],2,0))</f>
        <v>0</v>
      </c>
      <c r="K12" s="37">
        <f t="shared" si="1"/>
        <v>0</v>
      </c>
      <c r="L12" s="112"/>
      <c r="M12" s="113"/>
    </row>
    <row r="13" spans="1:17" ht="16.5" customHeight="1" x14ac:dyDescent="0.3">
      <c r="A13" s="22"/>
      <c r="B13" s="34"/>
      <c r="C13" s="90"/>
      <c r="D13" s="90"/>
      <c r="E13" s="19"/>
      <c r="F13" s="19"/>
      <c r="G13" s="19"/>
      <c r="H13" s="19"/>
      <c r="I13" s="37">
        <f t="shared" si="0"/>
        <v>0</v>
      </c>
      <c r="J13" s="37">
        <f>IF(B13="",0,VLOOKUP(B13,Tabla1[],2,0))</f>
        <v>0</v>
      </c>
      <c r="K13" s="37">
        <f t="shared" si="1"/>
        <v>0</v>
      </c>
      <c r="L13" s="112"/>
      <c r="M13" s="113"/>
    </row>
    <row r="14" spans="1:17" ht="16.5" customHeight="1" x14ac:dyDescent="0.3">
      <c r="A14" s="22"/>
      <c r="B14" s="34"/>
      <c r="C14" s="90"/>
      <c r="D14" s="90"/>
      <c r="E14" s="19"/>
      <c r="F14" s="19"/>
      <c r="G14" s="19"/>
      <c r="H14" s="19"/>
      <c r="I14" s="37">
        <f t="shared" si="0"/>
        <v>0</v>
      </c>
      <c r="J14" s="37">
        <f>IF(B14="",0,VLOOKUP(B14,Tabla1[],2,0))</f>
        <v>0</v>
      </c>
      <c r="K14" s="37">
        <f t="shared" si="1"/>
        <v>0</v>
      </c>
      <c r="L14" s="112"/>
      <c r="M14" s="113"/>
    </row>
    <row r="15" spans="1:17" ht="16.5" customHeight="1" x14ac:dyDescent="0.3">
      <c r="A15" s="22"/>
      <c r="B15" s="34"/>
      <c r="C15" s="90"/>
      <c r="D15" s="90"/>
      <c r="E15" s="19"/>
      <c r="F15" s="19"/>
      <c r="G15" s="19"/>
      <c r="H15" s="19"/>
      <c r="I15" s="37">
        <f t="shared" si="0"/>
        <v>0</v>
      </c>
      <c r="J15" s="37">
        <f>IF(B15="",0,VLOOKUP(B15,Tabla1[],2,0))</f>
        <v>0</v>
      </c>
      <c r="K15" s="37">
        <f t="shared" si="1"/>
        <v>0</v>
      </c>
      <c r="L15" s="112"/>
      <c r="M15" s="113"/>
    </row>
    <row r="16" spans="1:17" ht="16.5" customHeight="1" x14ac:dyDescent="0.3">
      <c r="A16" s="22"/>
      <c r="B16" s="34"/>
      <c r="C16" s="90"/>
      <c r="D16" s="90"/>
      <c r="E16" s="19"/>
      <c r="F16" s="19"/>
      <c r="G16" s="19"/>
      <c r="H16" s="19"/>
      <c r="I16" s="37">
        <f t="shared" si="0"/>
        <v>0</v>
      </c>
      <c r="J16" s="37">
        <f>IF(B16="",0,VLOOKUP(B16,Tabla1[],2,0))</f>
        <v>0</v>
      </c>
      <c r="K16" s="37">
        <f t="shared" si="1"/>
        <v>0</v>
      </c>
      <c r="L16" s="112"/>
      <c r="M16" s="113"/>
    </row>
    <row r="17" spans="1:13" ht="16.5" customHeight="1" x14ac:dyDescent="0.3">
      <c r="A17" s="22"/>
      <c r="B17" s="34"/>
      <c r="C17" s="90"/>
      <c r="D17" s="90"/>
      <c r="E17" s="19"/>
      <c r="F17" s="19"/>
      <c r="G17" s="19"/>
      <c r="H17" s="19"/>
      <c r="I17" s="37">
        <f t="shared" si="0"/>
        <v>0</v>
      </c>
      <c r="J17" s="37">
        <f>IF(B17="",0,VLOOKUP(B17,Tabla1[],2,0))</f>
        <v>0</v>
      </c>
      <c r="K17" s="37">
        <f t="shared" si="1"/>
        <v>0</v>
      </c>
      <c r="L17" s="112"/>
      <c r="M17" s="113"/>
    </row>
    <row r="18" spans="1:13" ht="16.5" customHeight="1" x14ac:dyDescent="0.3">
      <c r="A18" s="22"/>
      <c r="B18" s="34"/>
      <c r="C18" s="90"/>
      <c r="D18" s="90"/>
      <c r="E18" s="19"/>
      <c r="F18" s="19"/>
      <c r="G18" s="19"/>
      <c r="H18" s="19"/>
      <c r="I18" s="37">
        <f t="shared" si="0"/>
        <v>0</v>
      </c>
      <c r="J18" s="37">
        <f>IF(B18="",0,VLOOKUP(B18,Tabla1[],2,0))</f>
        <v>0</v>
      </c>
      <c r="K18" s="37">
        <f t="shared" si="1"/>
        <v>0</v>
      </c>
      <c r="L18" s="112"/>
      <c r="M18" s="113"/>
    </row>
    <row r="19" spans="1:13" ht="16.5" customHeight="1" x14ac:dyDescent="0.3">
      <c r="A19" s="22"/>
      <c r="B19" s="34"/>
      <c r="C19" s="90"/>
      <c r="D19" s="90"/>
      <c r="E19" s="19"/>
      <c r="F19" s="19"/>
      <c r="G19" s="19"/>
      <c r="H19" s="19"/>
      <c r="I19" s="37">
        <f t="shared" si="0"/>
        <v>0</v>
      </c>
      <c r="J19" s="37">
        <f>IF(B19="",0,VLOOKUP(B19,Tabla1[],2,0))</f>
        <v>0</v>
      </c>
      <c r="K19" s="37">
        <f t="shared" si="1"/>
        <v>0</v>
      </c>
      <c r="L19" s="112"/>
      <c r="M19" s="113"/>
    </row>
    <row r="20" spans="1:13" ht="16.5" customHeight="1" x14ac:dyDescent="0.3">
      <c r="A20" s="22"/>
      <c r="B20" s="34"/>
      <c r="C20" s="90"/>
      <c r="D20" s="90"/>
      <c r="E20" s="19"/>
      <c r="F20" s="19"/>
      <c r="G20" s="19"/>
      <c r="H20" s="19"/>
      <c r="I20" s="37">
        <f t="shared" si="0"/>
        <v>0</v>
      </c>
      <c r="J20" s="37">
        <f>IF(B20="",0,VLOOKUP(B20,Tabla1[],2,0))</f>
        <v>0</v>
      </c>
      <c r="K20" s="37">
        <f t="shared" si="1"/>
        <v>0</v>
      </c>
      <c r="L20" s="112"/>
      <c r="M20" s="113"/>
    </row>
    <row r="21" spans="1:13" ht="16.5" customHeight="1" x14ac:dyDescent="0.3">
      <c r="A21" s="22"/>
      <c r="B21" s="34"/>
      <c r="C21" s="90"/>
      <c r="D21" s="90"/>
      <c r="E21" s="19"/>
      <c r="F21" s="19"/>
      <c r="G21" s="19"/>
      <c r="H21" s="19"/>
      <c r="I21" s="37">
        <f t="shared" si="0"/>
        <v>0</v>
      </c>
      <c r="J21" s="37">
        <f>IF(B21="",0,VLOOKUP(B21,Tabla1[],2,0))</f>
        <v>0</v>
      </c>
      <c r="K21" s="37">
        <f t="shared" si="1"/>
        <v>0</v>
      </c>
      <c r="L21" s="112"/>
      <c r="M21" s="113"/>
    </row>
    <row r="22" spans="1:13" ht="16.5" customHeight="1" x14ac:dyDescent="0.3">
      <c r="A22" s="22"/>
      <c r="B22" s="34"/>
      <c r="C22" s="90"/>
      <c r="D22" s="90"/>
      <c r="E22" s="19"/>
      <c r="F22" s="19"/>
      <c r="G22" s="19"/>
      <c r="H22" s="19"/>
      <c r="I22" s="37">
        <f t="shared" si="0"/>
        <v>0</v>
      </c>
      <c r="J22" s="37">
        <f>IF(B22="",0,VLOOKUP(B22,Tabla1[],2,0))</f>
        <v>0</v>
      </c>
      <c r="K22" s="37">
        <f t="shared" si="1"/>
        <v>0</v>
      </c>
      <c r="L22" s="112"/>
      <c r="M22" s="113"/>
    </row>
    <row r="23" spans="1:13" ht="16.5" customHeight="1" x14ac:dyDescent="0.3">
      <c r="A23" s="22"/>
      <c r="B23" s="34"/>
      <c r="C23" s="90"/>
      <c r="D23" s="90"/>
      <c r="E23" s="19"/>
      <c r="F23" s="19"/>
      <c r="G23" s="19"/>
      <c r="H23" s="19"/>
      <c r="I23" s="37">
        <f t="shared" ref="I23:I67" si="2">E23-F23-G23</f>
        <v>0</v>
      </c>
      <c r="J23" s="37">
        <f>IF(B23="",0,VLOOKUP(B23,Tabla1[],2,0))</f>
        <v>0</v>
      </c>
      <c r="K23" s="37">
        <f t="shared" ref="K23:K67" si="3">IF(E23&lt;0,J23*(-1),J23)</f>
        <v>0</v>
      </c>
      <c r="L23" s="112"/>
      <c r="M23" s="113"/>
    </row>
    <row r="24" spans="1:13" ht="16.5" customHeight="1" x14ac:dyDescent="0.3">
      <c r="A24" s="22"/>
      <c r="B24" s="34"/>
      <c r="C24" s="90"/>
      <c r="D24" s="90"/>
      <c r="E24" s="19"/>
      <c r="F24" s="19"/>
      <c r="G24" s="19"/>
      <c r="H24" s="19"/>
      <c r="I24" s="37">
        <f t="shared" si="2"/>
        <v>0</v>
      </c>
      <c r="J24" s="37">
        <f>IF(B24="",0,VLOOKUP(B24,Tabla1[],2,0))</f>
        <v>0</v>
      </c>
      <c r="K24" s="37">
        <f t="shared" si="3"/>
        <v>0</v>
      </c>
      <c r="L24" s="112"/>
      <c r="M24" s="113"/>
    </row>
    <row r="25" spans="1:13" ht="16.5" customHeight="1" x14ac:dyDescent="0.3">
      <c r="A25" s="22"/>
      <c r="B25" s="34"/>
      <c r="C25" s="90"/>
      <c r="D25" s="90"/>
      <c r="E25" s="19"/>
      <c r="F25" s="19"/>
      <c r="G25" s="19"/>
      <c r="H25" s="19"/>
      <c r="I25" s="37">
        <f t="shared" si="2"/>
        <v>0</v>
      </c>
      <c r="J25" s="37">
        <f>IF(B25="",0,VLOOKUP(B25,Tabla1[],2,0))</f>
        <v>0</v>
      </c>
      <c r="K25" s="37">
        <f t="shared" si="3"/>
        <v>0</v>
      </c>
      <c r="L25" s="112"/>
      <c r="M25" s="113"/>
    </row>
    <row r="26" spans="1:13" ht="16.5" customHeight="1" x14ac:dyDescent="0.3">
      <c r="A26" s="22"/>
      <c r="B26" s="34"/>
      <c r="C26" s="90"/>
      <c r="D26" s="90"/>
      <c r="E26" s="19"/>
      <c r="F26" s="19"/>
      <c r="G26" s="19"/>
      <c r="H26" s="19"/>
      <c r="I26" s="37">
        <f t="shared" si="2"/>
        <v>0</v>
      </c>
      <c r="J26" s="37">
        <f>IF(B26="",0,VLOOKUP(B26,Tabla1[],2,0))</f>
        <v>0</v>
      </c>
      <c r="K26" s="37">
        <f t="shared" si="3"/>
        <v>0</v>
      </c>
      <c r="L26" s="112"/>
      <c r="M26" s="113"/>
    </row>
    <row r="27" spans="1:13" ht="16.5" customHeight="1" x14ac:dyDescent="0.3">
      <c r="A27" s="22"/>
      <c r="B27" s="34"/>
      <c r="C27" s="110"/>
      <c r="D27" s="111"/>
      <c r="E27" s="19"/>
      <c r="F27" s="19"/>
      <c r="G27" s="19"/>
      <c r="H27" s="19"/>
      <c r="I27" s="37">
        <f t="shared" si="2"/>
        <v>0</v>
      </c>
      <c r="J27" s="37">
        <f>IF(B27="",0,VLOOKUP(B27,Tabla1[],2,0))</f>
        <v>0</v>
      </c>
      <c r="K27" s="37">
        <f t="shared" si="3"/>
        <v>0</v>
      </c>
      <c r="L27" s="112"/>
      <c r="M27" s="113"/>
    </row>
    <row r="28" spans="1:13" ht="16.5" customHeight="1" x14ac:dyDescent="0.3">
      <c r="A28" s="22"/>
      <c r="B28" s="34"/>
      <c r="C28" s="110"/>
      <c r="D28" s="111"/>
      <c r="E28" s="19"/>
      <c r="F28" s="19"/>
      <c r="G28" s="19"/>
      <c r="H28" s="19"/>
      <c r="I28" s="37">
        <f t="shared" si="2"/>
        <v>0</v>
      </c>
      <c r="J28" s="37">
        <f>IF(B28="",0,VLOOKUP(B28,Tabla1[],2,0))</f>
        <v>0</v>
      </c>
      <c r="K28" s="37">
        <f t="shared" si="3"/>
        <v>0</v>
      </c>
      <c r="L28" s="112"/>
      <c r="M28" s="113"/>
    </row>
    <row r="29" spans="1:13" ht="16.5" customHeight="1" x14ac:dyDescent="0.3">
      <c r="A29" s="22"/>
      <c r="B29" s="34"/>
      <c r="C29" s="110"/>
      <c r="D29" s="111"/>
      <c r="E29" s="19"/>
      <c r="F29" s="19"/>
      <c r="G29" s="19"/>
      <c r="H29" s="19"/>
      <c r="I29" s="37">
        <f t="shared" si="2"/>
        <v>0</v>
      </c>
      <c r="J29" s="37">
        <f>IF(B29="",0,VLOOKUP(B29,Tabla1[],2,0))</f>
        <v>0</v>
      </c>
      <c r="K29" s="37">
        <f t="shared" si="3"/>
        <v>0</v>
      </c>
      <c r="L29" s="112"/>
      <c r="M29" s="113"/>
    </row>
    <row r="30" spans="1:13" ht="16.5" customHeight="1" x14ac:dyDescent="0.3">
      <c r="A30" s="22"/>
      <c r="B30" s="34"/>
      <c r="C30" s="110"/>
      <c r="D30" s="111"/>
      <c r="E30" s="19"/>
      <c r="F30" s="19"/>
      <c r="G30" s="19"/>
      <c r="H30" s="19"/>
      <c r="I30" s="37">
        <f t="shared" si="2"/>
        <v>0</v>
      </c>
      <c r="J30" s="37">
        <f>IF(B30="",0,VLOOKUP(B30,Tabla1[],2,0))</f>
        <v>0</v>
      </c>
      <c r="K30" s="37">
        <f t="shared" si="3"/>
        <v>0</v>
      </c>
      <c r="L30" s="112"/>
      <c r="M30" s="113"/>
    </row>
    <row r="31" spans="1:13" ht="16.5" customHeight="1" x14ac:dyDescent="0.3">
      <c r="A31" s="22"/>
      <c r="B31" s="34"/>
      <c r="C31" s="110"/>
      <c r="D31" s="111"/>
      <c r="E31" s="19"/>
      <c r="F31" s="19"/>
      <c r="G31" s="19"/>
      <c r="H31" s="19"/>
      <c r="I31" s="37">
        <f t="shared" si="2"/>
        <v>0</v>
      </c>
      <c r="J31" s="37">
        <f>IF(B31="",0,VLOOKUP(B31,Tabla1[],2,0))</f>
        <v>0</v>
      </c>
      <c r="K31" s="37">
        <f t="shared" si="3"/>
        <v>0</v>
      </c>
      <c r="L31" s="112"/>
      <c r="M31" s="113"/>
    </row>
    <row r="32" spans="1:13" ht="16.5" customHeight="1" x14ac:dyDescent="0.3">
      <c r="A32" s="22"/>
      <c r="B32" s="34"/>
      <c r="C32" s="110"/>
      <c r="D32" s="111"/>
      <c r="E32" s="19"/>
      <c r="F32" s="19"/>
      <c r="G32" s="19"/>
      <c r="H32" s="19"/>
      <c r="I32" s="37">
        <f t="shared" si="2"/>
        <v>0</v>
      </c>
      <c r="J32" s="37">
        <f>IF(B32="",0,VLOOKUP(B32,Tabla1[],2,0))</f>
        <v>0</v>
      </c>
      <c r="K32" s="37">
        <f t="shared" si="3"/>
        <v>0</v>
      </c>
      <c r="L32" s="112"/>
      <c r="M32" s="113"/>
    </row>
    <row r="33" spans="1:13" ht="16.5" customHeight="1" x14ac:dyDescent="0.3">
      <c r="A33" s="22"/>
      <c r="B33" s="34"/>
      <c r="C33" s="110"/>
      <c r="D33" s="111"/>
      <c r="E33" s="19"/>
      <c r="F33" s="19"/>
      <c r="G33" s="19"/>
      <c r="H33" s="19"/>
      <c r="I33" s="37">
        <f t="shared" si="2"/>
        <v>0</v>
      </c>
      <c r="J33" s="37">
        <f>IF(B33="",0,VLOOKUP(B33,Tabla1[],2,0))</f>
        <v>0</v>
      </c>
      <c r="K33" s="37">
        <f t="shared" si="3"/>
        <v>0</v>
      </c>
      <c r="L33" s="112"/>
      <c r="M33" s="113"/>
    </row>
    <row r="34" spans="1:13" ht="16.5" customHeight="1" x14ac:dyDescent="0.3">
      <c r="A34" s="22"/>
      <c r="B34" s="34"/>
      <c r="C34" s="110"/>
      <c r="D34" s="111"/>
      <c r="E34" s="19"/>
      <c r="F34" s="19"/>
      <c r="G34" s="19"/>
      <c r="H34" s="19"/>
      <c r="I34" s="37">
        <f t="shared" si="2"/>
        <v>0</v>
      </c>
      <c r="J34" s="37">
        <f>IF(B34="",0,VLOOKUP(B34,Tabla1[],2,0))</f>
        <v>0</v>
      </c>
      <c r="K34" s="37">
        <f t="shared" si="3"/>
        <v>0</v>
      </c>
      <c r="L34" s="112"/>
      <c r="M34" s="113"/>
    </row>
    <row r="35" spans="1:13" ht="16.5" customHeight="1" x14ac:dyDescent="0.3">
      <c r="A35" s="22"/>
      <c r="B35" s="34"/>
      <c r="C35" s="110"/>
      <c r="D35" s="111"/>
      <c r="E35" s="19"/>
      <c r="F35" s="19"/>
      <c r="G35" s="19"/>
      <c r="H35" s="19"/>
      <c r="I35" s="37">
        <f t="shared" si="2"/>
        <v>0</v>
      </c>
      <c r="J35" s="37">
        <f>IF(B35="",0,VLOOKUP(B35,Tabla1[],2,0))</f>
        <v>0</v>
      </c>
      <c r="K35" s="37">
        <f t="shared" si="3"/>
        <v>0</v>
      </c>
      <c r="L35" s="112"/>
      <c r="M35" s="113"/>
    </row>
    <row r="36" spans="1:13" ht="16.5" customHeight="1" x14ac:dyDescent="0.3">
      <c r="A36" s="22"/>
      <c r="B36" s="34"/>
      <c r="C36" s="110"/>
      <c r="D36" s="111"/>
      <c r="E36" s="19"/>
      <c r="F36" s="19"/>
      <c r="G36" s="19"/>
      <c r="H36" s="19"/>
      <c r="I36" s="37">
        <f t="shared" si="2"/>
        <v>0</v>
      </c>
      <c r="J36" s="37">
        <f>IF(B36="",0,VLOOKUP(B36,Tabla1[],2,0))</f>
        <v>0</v>
      </c>
      <c r="K36" s="37">
        <f t="shared" si="3"/>
        <v>0</v>
      </c>
      <c r="L36" s="112"/>
      <c r="M36" s="113"/>
    </row>
    <row r="37" spans="1:13" ht="16.5" customHeight="1" x14ac:dyDescent="0.3">
      <c r="A37" s="22"/>
      <c r="B37" s="34"/>
      <c r="C37" s="110"/>
      <c r="D37" s="111"/>
      <c r="E37" s="19"/>
      <c r="F37" s="19"/>
      <c r="G37" s="19"/>
      <c r="H37" s="19"/>
      <c r="I37" s="37">
        <f t="shared" si="2"/>
        <v>0</v>
      </c>
      <c r="J37" s="37">
        <f>IF(B37="",0,VLOOKUP(B37,Tabla1[],2,0))</f>
        <v>0</v>
      </c>
      <c r="K37" s="37">
        <f t="shared" si="3"/>
        <v>0</v>
      </c>
      <c r="L37" s="112"/>
      <c r="M37" s="113"/>
    </row>
    <row r="38" spans="1:13" ht="16.5" customHeight="1" x14ac:dyDescent="0.3">
      <c r="A38" s="22"/>
      <c r="B38" s="34"/>
      <c r="C38" s="110"/>
      <c r="D38" s="111"/>
      <c r="E38" s="19"/>
      <c r="F38" s="19"/>
      <c r="G38" s="19"/>
      <c r="H38" s="19"/>
      <c r="I38" s="37">
        <f t="shared" si="2"/>
        <v>0</v>
      </c>
      <c r="J38" s="37">
        <f>IF(B38="",0,VLOOKUP(B38,Tabla1[],2,0))</f>
        <v>0</v>
      </c>
      <c r="K38" s="37">
        <f t="shared" si="3"/>
        <v>0</v>
      </c>
      <c r="L38" s="112"/>
      <c r="M38" s="113"/>
    </row>
    <row r="39" spans="1:13" ht="16.5" customHeight="1" x14ac:dyDescent="0.3">
      <c r="A39" s="22"/>
      <c r="B39" s="34"/>
      <c r="C39" s="110"/>
      <c r="D39" s="111"/>
      <c r="E39" s="19"/>
      <c r="F39" s="19"/>
      <c r="G39" s="19"/>
      <c r="H39" s="19"/>
      <c r="I39" s="37">
        <f t="shared" si="2"/>
        <v>0</v>
      </c>
      <c r="J39" s="37">
        <f>IF(B39="",0,VLOOKUP(B39,Tabla1[],2,0))</f>
        <v>0</v>
      </c>
      <c r="K39" s="37">
        <f t="shared" si="3"/>
        <v>0</v>
      </c>
      <c r="L39" s="112"/>
      <c r="M39" s="113"/>
    </row>
    <row r="40" spans="1:13" ht="16.5" customHeight="1" x14ac:dyDescent="0.3">
      <c r="A40" s="22"/>
      <c r="B40" s="34"/>
      <c r="C40" s="110"/>
      <c r="D40" s="111"/>
      <c r="E40" s="19"/>
      <c r="F40" s="19"/>
      <c r="G40" s="19"/>
      <c r="H40" s="19"/>
      <c r="I40" s="37">
        <f t="shared" si="2"/>
        <v>0</v>
      </c>
      <c r="J40" s="37">
        <f>IF(B40="",0,VLOOKUP(B40,Tabla1[],2,0))</f>
        <v>0</v>
      </c>
      <c r="K40" s="37">
        <f t="shared" si="3"/>
        <v>0</v>
      </c>
      <c r="L40" s="112"/>
      <c r="M40" s="113"/>
    </row>
    <row r="41" spans="1:13" ht="16.5" customHeight="1" x14ac:dyDescent="0.3">
      <c r="A41" s="22"/>
      <c r="B41" s="34"/>
      <c r="C41" s="110"/>
      <c r="D41" s="111"/>
      <c r="E41" s="19"/>
      <c r="F41" s="19"/>
      <c r="G41" s="19"/>
      <c r="H41" s="19"/>
      <c r="I41" s="37">
        <f t="shared" si="2"/>
        <v>0</v>
      </c>
      <c r="J41" s="37">
        <f>IF(B41="",0,VLOOKUP(B41,Tabla1[],2,0))</f>
        <v>0</v>
      </c>
      <c r="K41" s="37">
        <f t="shared" si="3"/>
        <v>0</v>
      </c>
      <c r="L41" s="112"/>
      <c r="M41" s="113"/>
    </row>
    <row r="42" spans="1:13" ht="16.5" customHeight="1" x14ac:dyDescent="0.3">
      <c r="A42" s="22"/>
      <c r="B42" s="34"/>
      <c r="C42" s="110"/>
      <c r="D42" s="111"/>
      <c r="E42" s="19"/>
      <c r="F42" s="19"/>
      <c r="G42" s="19"/>
      <c r="H42" s="19"/>
      <c r="I42" s="37">
        <f t="shared" si="2"/>
        <v>0</v>
      </c>
      <c r="J42" s="37">
        <f>IF(B42="",0,VLOOKUP(B42,Tabla1[],2,0))</f>
        <v>0</v>
      </c>
      <c r="K42" s="37">
        <f t="shared" si="3"/>
        <v>0</v>
      </c>
      <c r="L42" s="112"/>
      <c r="M42" s="113"/>
    </row>
    <row r="43" spans="1:13" ht="16.5" customHeight="1" x14ac:dyDescent="0.3">
      <c r="A43" s="22"/>
      <c r="B43" s="34"/>
      <c r="C43" s="110"/>
      <c r="D43" s="111"/>
      <c r="E43" s="19"/>
      <c r="F43" s="19"/>
      <c r="G43" s="19"/>
      <c r="H43" s="19"/>
      <c r="I43" s="37">
        <f t="shared" si="2"/>
        <v>0</v>
      </c>
      <c r="J43" s="37">
        <f>IF(B43="",0,VLOOKUP(B43,Tabla1[],2,0))</f>
        <v>0</v>
      </c>
      <c r="K43" s="37">
        <f t="shared" si="3"/>
        <v>0</v>
      </c>
      <c r="L43" s="112"/>
      <c r="M43" s="113"/>
    </row>
    <row r="44" spans="1:13" ht="16.5" customHeight="1" x14ac:dyDescent="0.3">
      <c r="A44" s="22"/>
      <c r="B44" s="34"/>
      <c r="C44" s="110"/>
      <c r="D44" s="111"/>
      <c r="E44" s="19"/>
      <c r="F44" s="19"/>
      <c r="G44" s="19"/>
      <c r="H44" s="19"/>
      <c r="I44" s="37">
        <f t="shared" si="2"/>
        <v>0</v>
      </c>
      <c r="J44" s="37">
        <f>IF(B44="",0,VLOOKUP(B44,Tabla1[],2,0))</f>
        <v>0</v>
      </c>
      <c r="K44" s="37">
        <f t="shared" si="3"/>
        <v>0</v>
      </c>
      <c r="L44" s="112"/>
      <c r="M44" s="113"/>
    </row>
    <row r="45" spans="1:13" ht="16.5" customHeight="1" x14ac:dyDescent="0.3">
      <c r="A45" s="22"/>
      <c r="B45" s="34"/>
      <c r="C45" s="110"/>
      <c r="D45" s="111"/>
      <c r="E45" s="19"/>
      <c r="F45" s="19"/>
      <c r="G45" s="19"/>
      <c r="H45" s="19"/>
      <c r="I45" s="37">
        <f t="shared" si="2"/>
        <v>0</v>
      </c>
      <c r="J45" s="37">
        <f>IF(B45="",0,VLOOKUP(B45,Tabla1[],2,0))</f>
        <v>0</v>
      </c>
      <c r="K45" s="37">
        <f t="shared" si="3"/>
        <v>0</v>
      </c>
      <c r="L45" s="112"/>
      <c r="M45" s="113"/>
    </row>
    <row r="46" spans="1:13" ht="16.5" customHeight="1" x14ac:dyDescent="0.3">
      <c r="A46" s="22"/>
      <c r="B46" s="34"/>
      <c r="C46" s="110"/>
      <c r="D46" s="111"/>
      <c r="E46" s="19"/>
      <c r="F46" s="19"/>
      <c r="G46" s="19"/>
      <c r="H46" s="19"/>
      <c r="I46" s="37">
        <f t="shared" si="2"/>
        <v>0</v>
      </c>
      <c r="J46" s="37">
        <f>IF(B46="",0,VLOOKUP(B46,Tabla1[],2,0))</f>
        <v>0</v>
      </c>
      <c r="K46" s="37">
        <f t="shared" si="3"/>
        <v>0</v>
      </c>
      <c r="L46" s="112"/>
      <c r="M46" s="113"/>
    </row>
    <row r="47" spans="1:13" ht="16.5" customHeight="1" x14ac:dyDescent="0.3">
      <c r="A47" s="22"/>
      <c r="B47" s="34"/>
      <c r="C47" s="110"/>
      <c r="D47" s="111"/>
      <c r="E47" s="19"/>
      <c r="F47" s="19"/>
      <c r="G47" s="19"/>
      <c r="H47" s="19"/>
      <c r="I47" s="37">
        <f t="shared" si="2"/>
        <v>0</v>
      </c>
      <c r="J47" s="37">
        <f>IF(B47="",0,VLOOKUP(B47,Tabla1[],2,0))</f>
        <v>0</v>
      </c>
      <c r="K47" s="37">
        <f t="shared" si="3"/>
        <v>0</v>
      </c>
      <c r="L47" s="112"/>
      <c r="M47" s="113"/>
    </row>
    <row r="48" spans="1:13" ht="16.5" customHeight="1" x14ac:dyDescent="0.3">
      <c r="A48" s="22"/>
      <c r="B48" s="34"/>
      <c r="C48" s="110"/>
      <c r="D48" s="111"/>
      <c r="E48" s="19"/>
      <c r="F48" s="19"/>
      <c r="G48" s="19"/>
      <c r="H48" s="19"/>
      <c r="I48" s="37">
        <f t="shared" si="2"/>
        <v>0</v>
      </c>
      <c r="J48" s="37">
        <f>IF(B48="",0,VLOOKUP(B48,Tabla1[],2,0))</f>
        <v>0</v>
      </c>
      <c r="K48" s="37">
        <f t="shared" si="3"/>
        <v>0</v>
      </c>
      <c r="L48" s="112"/>
      <c r="M48" s="113"/>
    </row>
    <row r="49" spans="1:13" ht="16.5" customHeight="1" x14ac:dyDescent="0.3">
      <c r="A49" s="22"/>
      <c r="B49" s="34"/>
      <c r="C49" s="110"/>
      <c r="D49" s="111"/>
      <c r="E49" s="19"/>
      <c r="F49" s="19"/>
      <c r="G49" s="19"/>
      <c r="H49" s="19"/>
      <c r="I49" s="37">
        <f t="shared" si="2"/>
        <v>0</v>
      </c>
      <c r="J49" s="37">
        <f>IF(B49="",0,VLOOKUP(B49,Tabla1[],2,0))</f>
        <v>0</v>
      </c>
      <c r="K49" s="37">
        <f t="shared" si="3"/>
        <v>0</v>
      </c>
      <c r="L49" s="112"/>
      <c r="M49" s="113"/>
    </row>
    <row r="50" spans="1:13" ht="16.5" customHeight="1" x14ac:dyDescent="0.3">
      <c r="A50" s="22"/>
      <c r="B50" s="34"/>
      <c r="C50" s="110"/>
      <c r="D50" s="111"/>
      <c r="E50" s="19"/>
      <c r="F50" s="19"/>
      <c r="G50" s="19"/>
      <c r="H50" s="19"/>
      <c r="I50" s="37">
        <f t="shared" si="2"/>
        <v>0</v>
      </c>
      <c r="J50" s="37">
        <f>IF(B50="",0,VLOOKUP(B50,Tabla1[],2,0))</f>
        <v>0</v>
      </c>
      <c r="K50" s="37">
        <f t="shared" si="3"/>
        <v>0</v>
      </c>
      <c r="L50" s="112"/>
      <c r="M50" s="113"/>
    </row>
    <row r="51" spans="1:13" ht="16.5" customHeight="1" x14ac:dyDescent="0.3">
      <c r="A51" s="22"/>
      <c r="B51" s="34"/>
      <c r="C51" s="110"/>
      <c r="D51" s="111"/>
      <c r="E51" s="19"/>
      <c r="F51" s="19"/>
      <c r="G51" s="19"/>
      <c r="H51" s="19"/>
      <c r="I51" s="37">
        <f t="shared" si="2"/>
        <v>0</v>
      </c>
      <c r="J51" s="37">
        <f>IF(B51="",0,VLOOKUP(B51,Tabla1[],2,0))</f>
        <v>0</v>
      </c>
      <c r="K51" s="37">
        <f t="shared" si="3"/>
        <v>0</v>
      </c>
      <c r="L51" s="112"/>
      <c r="M51" s="113"/>
    </row>
    <row r="52" spans="1:13" ht="16.5" customHeight="1" x14ac:dyDescent="0.3">
      <c r="A52" s="22"/>
      <c r="B52" s="34"/>
      <c r="C52" s="110"/>
      <c r="D52" s="111"/>
      <c r="E52" s="19"/>
      <c r="F52" s="19"/>
      <c r="G52" s="19"/>
      <c r="H52" s="19"/>
      <c r="I52" s="37">
        <f t="shared" si="2"/>
        <v>0</v>
      </c>
      <c r="J52" s="37">
        <f>IF(B52="",0,VLOOKUP(B52,Tabla1[],2,0))</f>
        <v>0</v>
      </c>
      <c r="K52" s="37">
        <f t="shared" si="3"/>
        <v>0</v>
      </c>
      <c r="L52" s="112"/>
      <c r="M52" s="113"/>
    </row>
    <row r="53" spans="1:13" ht="16.5" customHeight="1" x14ac:dyDescent="0.3">
      <c r="A53" s="22"/>
      <c r="B53" s="34"/>
      <c r="C53" s="110"/>
      <c r="D53" s="111"/>
      <c r="E53" s="19"/>
      <c r="F53" s="19"/>
      <c r="G53" s="19"/>
      <c r="H53" s="19"/>
      <c r="I53" s="37">
        <f t="shared" si="2"/>
        <v>0</v>
      </c>
      <c r="J53" s="37">
        <f>IF(B53="",0,VLOOKUP(B53,Tabla1[],2,0))</f>
        <v>0</v>
      </c>
      <c r="K53" s="37">
        <f t="shared" si="3"/>
        <v>0</v>
      </c>
      <c r="L53" s="112"/>
      <c r="M53" s="113"/>
    </row>
    <row r="54" spans="1:13" ht="16.5" customHeight="1" x14ac:dyDescent="0.3">
      <c r="A54" s="22"/>
      <c r="B54" s="34"/>
      <c r="C54" s="110"/>
      <c r="D54" s="111"/>
      <c r="E54" s="19"/>
      <c r="F54" s="19"/>
      <c r="G54" s="19"/>
      <c r="H54" s="104"/>
      <c r="I54" s="37">
        <f t="shared" si="2"/>
        <v>0</v>
      </c>
      <c r="J54" s="37">
        <f>IF(B54="",0,VLOOKUP(B54,Tabla1[],2,0))</f>
        <v>0</v>
      </c>
      <c r="K54" s="37">
        <f t="shared" si="3"/>
        <v>0</v>
      </c>
      <c r="L54" s="112"/>
      <c r="M54" s="113"/>
    </row>
    <row r="55" spans="1:13" ht="16.5" customHeight="1" x14ac:dyDescent="0.3">
      <c r="A55" s="22"/>
      <c r="B55" s="34"/>
      <c r="C55" s="110"/>
      <c r="D55" s="111"/>
      <c r="E55" s="19"/>
      <c r="F55" s="19"/>
      <c r="G55" s="19"/>
      <c r="H55" s="19"/>
      <c r="I55" s="37">
        <f t="shared" si="2"/>
        <v>0</v>
      </c>
      <c r="J55" s="37">
        <f>IF(B55="",0,VLOOKUP(B55,Tabla1[],2,0))</f>
        <v>0</v>
      </c>
      <c r="K55" s="37">
        <f t="shared" si="3"/>
        <v>0</v>
      </c>
      <c r="L55" s="112"/>
      <c r="M55" s="113"/>
    </row>
    <row r="56" spans="1:13" ht="16.5" customHeight="1" x14ac:dyDescent="0.3">
      <c r="A56" s="22"/>
      <c r="B56" s="34"/>
      <c r="C56" s="110"/>
      <c r="D56" s="111"/>
      <c r="E56" s="19"/>
      <c r="F56" s="19"/>
      <c r="G56" s="19"/>
      <c r="H56" s="19"/>
      <c r="I56" s="37">
        <f t="shared" si="2"/>
        <v>0</v>
      </c>
      <c r="J56" s="37">
        <f>IF(B56="",0,VLOOKUP(B56,Tabla1[],2,0))</f>
        <v>0</v>
      </c>
      <c r="K56" s="37">
        <f t="shared" si="3"/>
        <v>0</v>
      </c>
      <c r="L56" s="112"/>
      <c r="M56" s="113"/>
    </row>
    <row r="57" spans="1:13" ht="16.5" customHeight="1" x14ac:dyDescent="0.3">
      <c r="A57" s="22"/>
      <c r="B57" s="34"/>
      <c r="C57" s="110"/>
      <c r="D57" s="111"/>
      <c r="E57" s="19"/>
      <c r="F57" s="19"/>
      <c r="G57" s="19"/>
      <c r="H57" s="19"/>
      <c r="I57" s="37">
        <f t="shared" si="2"/>
        <v>0</v>
      </c>
      <c r="J57" s="37">
        <f>IF(B57="",0,VLOOKUP(B57,Tabla1[],2,0))</f>
        <v>0</v>
      </c>
      <c r="K57" s="37">
        <f t="shared" si="3"/>
        <v>0</v>
      </c>
      <c r="L57" s="112"/>
      <c r="M57" s="113"/>
    </row>
    <row r="58" spans="1:13" ht="16.5" customHeight="1" x14ac:dyDescent="0.3">
      <c r="A58" s="22"/>
      <c r="B58" s="34"/>
      <c r="C58" s="110"/>
      <c r="D58" s="111"/>
      <c r="E58" s="19"/>
      <c r="F58" s="19"/>
      <c r="G58" s="19"/>
      <c r="H58" s="19"/>
      <c r="I58" s="37">
        <f t="shared" si="2"/>
        <v>0</v>
      </c>
      <c r="J58" s="37">
        <f>IF(B58="",0,VLOOKUP(B58,Tabla1[],2,0))</f>
        <v>0</v>
      </c>
      <c r="K58" s="37">
        <f t="shared" si="3"/>
        <v>0</v>
      </c>
      <c r="L58" s="112"/>
      <c r="M58" s="113"/>
    </row>
    <row r="59" spans="1:13" ht="16.5" customHeight="1" x14ac:dyDescent="0.3">
      <c r="A59" s="22"/>
      <c r="B59" s="34"/>
      <c r="C59" s="110"/>
      <c r="D59" s="111"/>
      <c r="E59" s="19"/>
      <c r="F59" s="19"/>
      <c r="G59" s="19"/>
      <c r="H59" s="19"/>
      <c r="I59" s="37">
        <f t="shared" si="2"/>
        <v>0</v>
      </c>
      <c r="J59" s="37">
        <f>IF(B59="",0,VLOOKUP(B59,Tabla1[],2,0))</f>
        <v>0</v>
      </c>
      <c r="K59" s="37">
        <f t="shared" si="3"/>
        <v>0</v>
      </c>
      <c r="L59" s="112"/>
      <c r="M59" s="113"/>
    </row>
    <row r="60" spans="1:13" ht="16.5" customHeight="1" x14ac:dyDescent="0.3">
      <c r="A60" s="22"/>
      <c r="B60" s="34"/>
      <c r="C60" s="110"/>
      <c r="D60" s="111"/>
      <c r="E60" s="19"/>
      <c r="F60" s="19"/>
      <c r="G60" s="19"/>
      <c r="H60" s="19"/>
      <c r="I60" s="37">
        <f t="shared" si="2"/>
        <v>0</v>
      </c>
      <c r="J60" s="37">
        <f>IF(B60="",0,VLOOKUP(B60,Tabla1[],2,0))</f>
        <v>0</v>
      </c>
      <c r="K60" s="37">
        <f t="shared" si="3"/>
        <v>0</v>
      </c>
      <c r="L60" s="112"/>
      <c r="M60" s="113"/>
    </row>
    <row r="61" spans="1:13" ht="16.5" customHeight="1" x14ac:dyDescent="0.3">
      <c r="A61" s="22"/>
      <c r="B61" s="34"/>
      <c r="C61" s="110"/>
      <c r="D61" s="111"/>
      <c r="E61" s="19"/>
      <c r="F61" s="19"/>
      <c r="G61" s="19"/>
      <c r="H61" s="19"/>
      <c r="I61" s="37">
        <f t="shared" si="2"/>
        <v>0</v>
      </c>
      <c r="J61" s="37">
        <f>IF(B61="",0,VLOOKUP(B61,Tabla1[],2,0))</f>
        <v>0</v>
      </c>
      <c r="K61" s="37">
        <f t="shared" si="3"/>
        <v>0</v>
      </c>
      <c r="L61" s="112"/>
      <c r="M61" s="113"/>
    </row>
    <row r="62" spans="1:13" ht="16.5" customHeight="1" x14ac:dyDescent="0.3">
      <c r="A62" s="22"/>
      <c r="B62" s="34"/>
      <c r="C62" s="110"/>
      <c r="D62" s="111"/>
      <c r="E62" s="19"/>
      <c r="F62" s="19"/>
      <c r="G62" s="19"/>
      <c r="H62" s="19"/>
      <c r="I62" s="37">
        <f t="shared" si="2"/>
        <v>0</v>
      </c>
      <c r="J62" s="37">
        <f>IF(B62="",0,VLOOKUP(B62,Tabla1[],2,0))</f>
        <v>0</v>
      </c>
      <c r="K62" s="37">
        <f t="shared" si="3"/>
        <v>0</v>
      </c>
      <c r="L62" s="112"/>
      <c r="M62" s="113"/>
    </row>
    <row r="63" spans="1:13" ht="16.5" customHeight="1" x14ac:dyDescent="0.3">
      <c r="A63" s="22"/>
      <c r="B63" s="34"/>
      <c r="C63" s="110"/>
      <c r="D63" s="111"/>
      <c r="E63" s="19"/>
      <c r="F63" s="19"/>
      <c r="G63" s="19"/>
      <c r="H63" s="19"/>
      <c r="I63" s="37">
        <f t="shared" si="2"/>
        <v>0</v>
      </c>
      <c r="J63" s="37">
        <f>IF(B63="",0,VLOOKUP(B63,Tabla1[],2,0))</f>
        <v>0</v>
      </c>
      <c r="K63" s="37">
        <f t="shared" si="3"/>
        <v>0</v>
      </c>
      <c r="L63" s="112"/>
      <c r="M63" s="113"/>
    </row>
    <row r="64" spans="1:13" ht="16.5" customHeight="1" x14ac:dyDescent="0.3">
      <c r="A64" s="22"/>
      <c r="B64" s="34"/>
      <c r="C64" s="110"/>
      <c r="D64" s="111"/>
      <c r="E64" s="19"/>
      <c r="F64" s="19"/>
      <c r="G64" s="19"/>
      <c r="H64" s="19"/>
      <c r="I64" s="37">
        <f t="shared" si="2"/>
        <v>0</v>
      </c>
      <c r="J64" s="37">
        <f>IF(B64="",0,VLOOKUP(B64,Tabla1[],2,0))</f>
        <v>0</v>
      </c>
      <c r="K64" s="37">
        <f t="shared" si="3"/>
        <v>0</v>
      </c>
      <c r="L64" s="112"/>
      <c r="M64" s="113"/>
    </row>
    <row r="65" spans="1:13" ht="16.5" customHeight="1" x14ac:dyDescent="0.3">
      <c r="A65" s="22"/>
      <c r="B65" s="34"/>
      <c r="C65" s="110"/>
      <c r="D65" s="111"/>
      <c r="E65" s="19"/>
      <c r="F65" s="19"/>
      <c r="G65" s="19"/>
      <c r="H65" s="19"/>
      <c r="I65" s="37">
        <f t="shared" si="2"/>
        <v>0</v>
      </c>
      <c r="J65" s="37">
        <f>IF(B65="",0,VLOOKUP(B65,Tabla1[],2,0))</f>
        <v>0</v>
      </c>
      <c r="K65" s="37">
        <f t="shared" si="3"/>
        <v>0</v>
      </c>
      <c r="L65" s="112"/>
      <c r="M65" s="113"/>
    </row>
    <row r="66" spans="1:13" ht="16.5" customHeight="1" x14ac:dyDescent="0.3">
      <c r="A66" s="22"/>
      <c r="B66" s="34"/>
      <c r="C66" s="110"/>
      <c r="D66" s="111"/>
      <c r="E66" s="19"/>
      <c r="F66" s="19"/>
      <c r="G66" s="19"/>
      <c r="H66" s="19"/>
      <c r="I66" s="37">
        <f t="shared" si="2"/>
        <v>0</v>
      </c>
      <c r="J66" s="37">
        <f>IF(B66="",0,VLOOKUP(B66,Tabla1[],2,0))</f>
        <v>0</v>
      </c>
      <c r="K66" s="37">
        <f t="shared" si="3"/>
        <v>0</v>
      </c>
      <c r="L66" s="112"/>
      <c r="M66" s="113"/>
    </row>
    <row r="67" spans="1:13" ht="16.5" customHeight="1" x14ac:dyDescent="0.3">
      <c r="A67" s="22"/>
      <c r="B67" s="34"/>
      <c r="C67" s="110"/>
      <c r="D67" s="111"/>
      <c r="E67" s="19"/>
      <c r="F67" s="19"/>
      <c r="G67" s="19"/>
      <c r="H67" s="19"/>
      <c r="I67" s="37">
        <f t="shared" si="2"/>
        <v>0</v>
      </c>
      <c r="J67" s="37">
        <f>IF(B67="",0,VLOOKUP(B67,Tabla1[],2,0))</f>
        <v>0</v>
      </c>
      <c r="K67" s="37">
        <f t="shared" si="3"/>
        <v>0</v>
      </c>
      <c r="L67" s="112"/>
      <c r="M67" s="113"/>
    </row>
    <row r="68" spans="1:13" ht="16.5" customHeight="1" x14ac:dyDescent="0.3">
      <c r="A68" s="22"/>
      <c r="B68" s="34"/>
      <c r="C68" s="110"/>
      <c r="D68" s="111"/>
      <c r="E68" s="19"/>
      <c r="F68" s="19"/>
      <c r="G68" s="19"/>
      <c r="H68" s="19"/>
      <c r="I68" s="37">
        <f t="shared" ref="I68:I150" si="4">E68-F68-G68</f>
        <v>0</v>
      </c>
      <c r="J68" s="37">
        <f>IF(B68="",0,VLOOKUP(B68,Tabla1[],2,0))</f>
        <v>0</v>
      </c>
      <c r="K68" s="37">
        <f t="shared" ref="K68:K131" si="5">IF(E68&lt;0,J68*(-1),J68)</f>
        <v>0</v>
      </c>
      <c r="L68" s="112"/>
      <c r="M68" s="113"/>
    </row>
    <row r="69" spans="1:13" ht="16.5" customHeight="1" x14ac:dyDescent="0.3">
      <c r="A69" s="22"/>
      <c r="B69" s="34"/>
      <c r="C69" s="110"/>
      <c r="D69" s="111"/>
      <c r="E69" s="19"/>
      <c r="F69" s="19"/>
      <c r="G69" s="19"/>
      <c r="H69" s="19"/>
      <c r="I69" s="37">
        <f t="shared" si="4"/>
        <v>0</v>
      </c>
      <c r="J69" s="37">
        <f>IF(B69="",0,VLOOKUP(B69,Tabla1[],2,0))</f>
        <v>0</v>
      </c>
      <c r="K69" s="37">
        <f t="shared" si="5"/>
        <v>0</v>
      </c>
      <c r="L69" s="112"/>
      <c r="M69" s="113"/>
    </row>
    <row r="70" spans="1:13" ht="16.5" customHeight="1" x14ac:dyDescent="0.3">
      <c r="A70" s="22"/>
      <c r="B70" s="34"/>
      <c r="C70" s="110"/>
      <c r="D70" s="111"/>
      <c r="E70" s="19"/>
      <c r="F70" s="19"/>
      <c r="G70" s="19"/>
      <c r="H70" s="19"/>
      <c r="I70" s="37">
        <f t="shared" si="4"/>
        <v>0</v>
      </c>
      <c r="J70" s="37">
        <f>IF(B70="",0,VLOOKUP(B70,Tabla1[],2,0))</f>
        <v>0</v>
      </c>
      <c r="K70" s="37">
        <f t="shared" si="5"/>
        <v>0</v>
      </c>
      <c r="L70" s="112"/>
      <c r="M70" s="113"/>
    </row>
    <row r="71" spans="1:13" ht="16.5" customHeight="1" x14ac:dyDescent="0.3">
      <c r="A71" s="22"/>
      <c r="B71" s="34"/>
      <c r="C71" s="110"/>
      <c r="D71" s="111"/>
      <c r="E71" s="19"/>
      <c r="F71" s="19"/>
      <c r="G71" s="19"/>
      <c r="H71" s="19"/>
      <c r="I71" s="37">
        <f t="shared" si="4"/>
        <v>0</v>
      </c>
      <c r="J71" s="37">
        <f>IF(B71="",0,VLOOKUP(B71,Tabla1[],2,0))</f>
        <v>0</v>
      </c>
      <c r="K71" s="37">
        <f t="shared" si="5"/>
        <v>0</v>
      </c>
      <c r="L71" s="112"/>
      <c r="M71" s="113"/>
    </row>
    <row r="72" spans="1:13" ht="16.5" customHeight="1" x14ac:dyDescent="0.3">
      <c r="A72" s="22"/>
      <c r="B72" s="34"/>
      <c r="C72" s="110"/>
      <c r="D72" s="111"/>
      <c r="E72" s="19"/>
      <c r="F72" s="19"/>
      <c r="G72" s="19"/>
      <c r="H72" s="19"/>
      <c r="I72" s="37">
        <f t="shared" si="4"/>
        <v>0</v>
      </c>
      <c r="J72" s="37">
        <f>IF(B72="",0,VLOOKUP(B72,Tabla1[],2,0))</f>
        <v>0</v>
      </c>
      <c r="K72" s="37">
        <f t="shared" si="5"/>
        <v>0</v>
      </c>
      <c r="L72" s="112"/>
      <c r="M72" s="113"/>
    </row>
    <row r="73" spans="1:13" ht="16.5" customHeight="1" x14ac:dyDescent="0.3">
      <c r="A73" s="22"/>
      <c r="B73" s="34"/>
      <c r="C73" s="110"/>
      <c r="D73" s="111"/>
      <c r="E73" s="19"/>
      <c r="F73" s="19"/>
      <c r="G73" s="19"/>
      <c r="H73" s="19"/>
      <c r="I73" s="37">
        <f t="shared" si="4"/>
        <v>0</v>
      </c>
      <c r="J73" s="37">
        <f>IF(B73="",0,VLOOKUP(B73,Tabla1[],2,0))</f>
        <v>0</v>
      </c>
      <c r="K73" s="37">
        <f t="shared" si="5"/>
        <v>0</v>
      </c>
      <c r="L73" s="112"/>
      <c r="M73" s="113"/>
    </row>
    <row r="74" spans="1:13" ht="16.5" customHeight="1" x14ac:dyDescent="0.3">
      <c r="A74" s="22"/>
      <c r="B74" s="34"/>
      <c r="C74" s="110"/>
      <c r="D74" s="111"/>
      <c r="E74" s="19"/>
      <c r="F74" s="19"/>
      <c r="G74" s="19"/>
      <c r="H74" s="19"/>
      <c r="I74" s="37">
        <f t="shared" si="4"/>
        <v>0</v>
      </c>
      <c r="J74" s="37">
        <f>IF(B74="",0,VLOOKUP(B74,Tabla1[],2,0))</f>
        <v>0</v>
      </c>
      <c r="K74" s="37">
        <f t="shared" si="5"/>
        <v>0</v>
      </c>
      <c r="L74" s="112"/>
      <c r="M74" s="113"/>
    </row>
    <row r="75" spans="1:13" ht="16.5" customHeight="1" x14ac:dyDescent="0.3">
      <c r="A75" s="22"/>
      <c r="B75" s="34"/>
      <c r="C75" s="110"/>
      <c r="D75" s="111"/>
      <c r="E75" s="19"/>
      <c r="F75" s="19"/>
      <c r="G75" s="19"/>
      <c r="H75" s="19"/>
      <c r="I75" s="37">
        <f t="shared" si="4"/>
        <v>0</v>
      </c>
      <c r="J75" s="37">
        <f>IF(B75="",0,VLOOKUP(B75,Tabla1[],2,0))</f>
        <v>0</v>
      </c>
      <c r="K75" s="37">
        <f t="shared" si="5"/>
        <v>0</v>
      </c>
      <c r="L75" s="112"/>
      <c r="M75" s="113"/>
    </row>
    <row r="76" spans="1:13" ht="16.5" customHeight="1" x14ac:dyDescent="0.3">
      <c r="A76" s="22"/>
      <c r="B76" s="34"/>
      <c r="C76" s="110"/>
      <c r="D76" s="111"/>
      <c r="E76" s="19"/>
      <c r="F76" s="19"/>
      <c r="G76" s="19"/>
      <c r="H76" s="19"/>
      <c r="I76" s="37">
        <f t="shared" si="4"/>
        <v>0</v>
      </c>
      <c r="J76" s="37">
        <f>IF(B76="",0,VLOOKUP(B76,Tabla1[],2,0))</f>
        <v>0</v>
      </c>
      <c r="K76" s="37">
        <f t="shared" si="5"/>
        <v>0</v>
      </c>
      <c r="L76" s="112"/>
      <c r="M76" s="113"/>
    </row>
    <row r="77" spans="1:13" ht="16.5" customHeight="1" x14ac:dyDescent="0.3">
      <c r="A77" s="22"/>
      <c r="B77" s="34"/>
      <c r="C77" s="110"/>
      <c r="D77" s="111"/>
      <c r="E77" s="19"/>
      <c r="F77" s="19"/>
      <c r="G77" s="19"/>
      <c r="H77" s="19"/>
      <c r="I77" s="37">
        <f t="shared" si="4"/>
        <v>0</v>
      </c>
      <c r="J77" s="37">
        <f>IF(B77="",0,VLOOKUP(B77,Tabla1[],2,0))</f>
        <v>0</v>
      </c>
      <c r="K77" s="37">
        <f t="shared" si="5"/>
        <v>0</v>
      </c>
      <c r="L77" s="112"/>
      <c r="M77" s="113"/>
    </row>
    <row r="78" spans="1:13" ht="16.5" customHeight="1" x14ac:dyDescent="0.3">
      <c r="A78" s="22"/>
      <c r="B78" s="34"/>
      <c r="C78" s="110"/>
      <c r="D78" s="111"/>
      <c r="E78" s="19"/>
      <c r="F78" s="19"/>
      <c r="G78" s="19"/>
      <c r="H78" s="19"/>
      <c r="I78" s="37">
        <f t="shared" si="4"/>
        <v>0</v>
      </c>
      <c r="J78" s="37">
        <f>IF(B78="",0,VLOOKUP(B78,Tabla1[],2,0))</f>
        <v>0</v>
      </c>
      <c r="K78" s="37">
        <f t="shared" si="5"/>
        <v>0</v>
      </c>
      <c r="L78" s="112"/>
      <c r="M78" s="113"/>
    </row>
    <row r="79" spans="1:13" ht="16.5" customHeight="1" x14ac:dyDescent="0.3">
      <c r="A79" s="22"/>
      <c r="B79" s="34"/>
      <c r="C79" s="110"/>
      <c r="D79" s="111"/>
      <c r="E79" s="19"/>
      <c r="F79" s="19"/>
      <c r="G79" s="19"/>
      <c r="H79" s="19"/>
      <c r="I79" s="37">
        <f t="shared" si="4"/>
        <v>0</v>
      </c>
      <c r="J79" s="37">
        <f>IF(B79="",0,VLOOKUP(B79,Tabla1[],2,0))</f>
        <v>0</v>
      </c>
      <c r="K79" s="37">
        <f t="shared" si="5"/>
        <v>0</v>
      </c>
      <c r="L79" s="112"/>
      <c r="M79" s="113"/>
    </row>
    <row r="80" spans="1:13" ht="16.5" customHeight="1" x14ac:dyDescent="0.3">
      <c r="A80" s="22"/>
      <c r="B80" s="34"/>
      <c r="C80" s="110"/>
      <c r="D80" s="111"/>
      <c r="E80" s="19"/>
      <c r="F80" s="19"/>
      <c r="G80" s="19"/>
      <c r="H80" s="19"/>
      <c r="I80" s="37">
        <f t="shared" si="4"/>
        <v>0</v>
      </c>
      <c r="J80" s="37">
        <f>IF(B80="",0,VLOOKUP(B80,Tabla1[],2,0))</f>
        <v>0</v>
      </c>
      <c r="K80" s="37">
        <f t="shared" si="5"/>
        <v>0</v>
      </c>
      <c r="L80" s="112"/>
      <c r="M80" s="113"/>
    </row>
    <row r="81" spans="1:13" ht="16.5" customHeight="1" x14ac:dyDescent="0.3">
      <c r="A81" s="22"/>
      <c r="B81" s="34"/>
      <c r="C81" s="110"/>
      <c r="D81" s="111"/>
      <c r="E81" s="19"/>
      <c r="F81" s="19"/>
      <c r="G81" s="19"/>
      <c r="H81" s="19"/>
      <c r="I81" s="37">
        <f t="shared" si="4"/>
        <v>0</v>
      </c>
      <c r="J81" s="37">
        <f>IF(B81="",0,VLOOKUP(B81,Tabla1[],2,0))</f>
        <v>0</v>
      </c>
      <c r="K81" s="37">
        <f t="shared" si="5"/>
        <v>0</v>
      </c>
      <c r="L81" s="112"/>
      <c r="M81" s="113"/>
    </row>
    <row r="82" spans="1:13" ht="16.5" customHeight="1" x14ac:dyDescent="0.3">
      <c r="A82" s="22"/>
      <c r="B82" s="34"/>
      <c r="C82" s="110"/>
      <c r="D82" s="111"/>
      <c r="E82" s="19"/>
      <c r="F82" s="19"/>
      <c r="G82" s="19"/>
      <c r="H82" s="19"/>
      <c r="I82" s="37">
        <f t="shared" si="4"/>
        <v>0</v>
      </c>
      <c r="J82" s="37">
        <f>IF(B82="",0,VLOOKUP(B82,Tabla1[],2,0))</f>
        <v>0</v>
      </c>
      <c r="K82" s="37">
        <f t="shared" si="5"/>
        <v>0</v>
      </c>
      <c r="L82" s="112"/>
      <c r="M82" s="113"/>
    </row>
    <row r="83" spans="1:13" ht="16.5" customHeight="1" x14ac:dyDescent="0.3">
      <c r="A83" s="22"/>
      <c r="B83" s="34"/>
      <c r="C83" s="110"/>
      <c r="D83" s="111"/>
      <c r="E83" s="19"/>
      <c r="F83" s="19"/>
      <c r="G83" s="19"/>
      <c r="H83" s="19"/>
      <c r="I83" s="37">
        <f t="shared" si="4"/>
        <v>0</v>
      </c>
      <c r="J83" s="37">
        <f>IF(B83="",0,VLOOKUP(B83,Tabla1[],2,0))</f>
        <v>0</v>
      </c>
      <c r="K83" s="37">
        <f t="shared" si="5"/>
        <v>0</v>
      </c>
      <c r="L83" s="112"/>
      <c r="M83" s="113"/>
    </row>
    <row r="84" spans="1:13" ht="16.5" customHeight="1" x14ac:dyDescent="0.3">
      <c r="A84" s="22"/>
      <c r="B84" s="34"/>
      <c r="C84" s="110"/>
      <c r="D84" s="111"/>
      <c r="E84" s="19"/>
      <c r="F84" s="19"/>
      <c r="G84" s="19"/>
      <c r="H84" s="19"/>
      <c r="I84" s="37">
        <f t="shared" si="4"/>
        <v>0</v>
      </c>
      <c r="J84" s="37">
        <f>IF(B84="",0,VLOOKUP(B84,Tabla1[],2,0))</f>
        <v>0</v>
      </c>
      <c r="K84" s="37">
        <f t="shared" si="5"/>
        <v>0</v>
      </c>
      <c r="L84" s="112"/>
      <c r="M84" s="113"/>
    </row>
    <row r="85" spans="1:13" ht="16.5" customHeight="1" x14ac:dyDescent="0.3">
      <c r="A85" s="22"/>
      <c r="B85" s="34"/>
      <c r="C85" s="110"/>
      <c r="D85" s="111"/>
      <c r="E85" s="19"/>
      <c r="F85" s="19"/>
      <c r="G85" s="19"/>
      <c r="H85" s="19"/>
      <c r="I85" s="37">
        <f t="shared" si="4"/>
        <v>0</v>
      </c>
      <c r="J85" s="37">
        <f>IF(B85="",0,VLOOKUP(B85,Tabla1[],2,0))</f>
        <v>0</v>
      </c>
      <c r="K85" s="37">
        <f t="shared" si="5"/>
        <v>0</v>
      </c>
      <c r="L85" s="112"/>
      <c r="M85" s="113"/>
    </row>
    <row r="86" spans="1:13" ht="16.5" customHeight="1" x14ac:dyDescent="0.3">
      <c r="A86" s="22"/>
      <c r="B86" s="34"/>
      <c r="C86" s="110"/>
      <c r="D86" s="111"/>
      <c r="E86" s="19"/>
      <c r="F86" s="19"/>
      <c r="G86" s="19"/>
      <c r="H86" s="19"/>
      <c r="I86" s="37">
        <f t="shared" si="4"/>
        <v>0</v>
      </c>
      <c r="J86" s="37">
        <f>IF(B86="",0,VLOOKUP(B86,Tabla1[],2,0))</f>
        <v>0</v>
      </c>
      <c r="K86" s="37">
        <f t="shared" si="5"/>
        <v>0</v>
      </c>
      <c r="L86" s="112"/>
      <c r="M86" s="113"/>
    </row>
    <row r="87" spans="1:13" ht="16.5" customHeight="1" x14ac:dyDescent="0.3">
      <c r="A87" s="22"/>
      <c r="B87" s="34"/>
      <c r="C87" s="110"/>
      <c r="D87" s="111"/>
      <c r="E87" s="19"/>
      <c r="F87" s="19"/>
      <c r="G87" s="19"/>
      <c r="H87" s="19"/>
      <c r="I87" s="37">
        <f t="shared" si="4"/>
        <v>0</v>
      </c>
      <c r="J87" s="37">
        <f>IF(B87="",0,VLOOKUP(B87,Tabla1[],2,0))</f>
        <v>0</v>
      </c>
      <c r="K87" s="37">
        <f t="shared" si="5"/>
        <v>0</v>
      </c>
      <c r="L87" s="112"/>
      <c r="M87" s="113"/>
    </row>
    <row r="88" spans="1:13" ht="16.5" customHeight="1" x14ac:dyDescent="0.3">
      <c r="A88" s="22"/>
      <c r="B88" s="34"/>
      <c r="C88" s="110"/>
      <c r="D88" s="111"/>
      <c r="E88" s="19"/>
      <c r="F88" s="19"/>
      <c r="G88" s="19"/>
      <c r="H88" s="19"/>
      <c r="I88" s="37">
        <f t="shared" si="4"/>
        <v>0</v>
      </c>
      <c r="J88" s="37">
        <f>IF(B88="",0,VLOOKUP(B88,Tabla1[],2,0))</f>
        <v>0</v>
      </c>
      <c r="K88" s="37">
        <f t="shared" si="5"/>
        <v>0</v>
      </c>
      <c r="L88" s="112"/>
      <c r="M88" s="113"/>
    </row>
    <row r="89" spans="1:13" ht="16.5" customHeight="1" x14ac:dyDescent="0.3">
      <c r="A89" s="22"/>
      <c r="B89" s="34"/>
      <c r="C89" s="110"/>
      <c r="D89" s="111"/>
      <c r="E89" s="19"/>
      <c r="F89" s="19"/>
      <c r="G89" s="19"/>
      <c r="H89" s="19"/>
      <c r="I89" s="37">
        <f t="shared" si="4"/>
        <v>0</v>
      </c>
      <c r="J89" s="37">
        <f>IF(B89="",0,VLOOKUP(B89,Tabla1[],2,0))</f>
        <v>0</v>
      </c>
      <c r="K89" s="37">
        <f t="shared" si="5"/>
        <v>0</v>
      </c>
      <c r="L89" s="112"/>
      <c r="M89" s="113"/>
    </row>
    <row r="90" spans="1:13" ht="16.5" customHeight="1" x14ac:dyDescent="0.3">
      <c r="A90" s="22"/>
      <c r="B90" s="34"/>
      <c r="C90" s="110"/>
      <c r="D90" s="111"/>
      <c r="E90" s="19"/>
      <c r="F90" s="19"/>
      <c r="G90" s="19"/>
      <c r="H90" s="19"/>
      <c r="I90" s="37">
        <f t="shared" si="4"/>
        <v>0</v>
      </c>
      <c r="J90" s="37">
        <f>IF(B90="",0,VLOOKUP(B90,Tabla1[],2,0))</f>
        <v>0</v>
      </c>
      <c r="K90" s="37">
        <f t="shared" si="5"/>
        <v>0</v>
      </c>
      <c r="L90" s="112"/>
      <c r="M90" s="113"/>
    </row>
    <row r="91" spans="1:13" ht="16.5" customHeight="1" x14ac:dyDescent="0.3">
      <c r="A91" s="22"/>
      <c r="B91" s="34"/>
      <c r="C91" s="110"/>
      <c r="D91" s="111"/>
      <c r="E91" s="19"/>
      <c r="F91" s="19"/>
      <c r="G91" s="19"/>
      <c r="H91" s="19"/>
      <c r="I91" s="37">
        <f t="shared" si="4"/>
        <v>0</v>
      </c>
      <c r="J91" s="37">
        <f>IF(B91="",0,VLOOKUP(B91,Tabla1[],2,0))</f>
        <v>0</v>
      </c>
      <c r="K91" s="37">
        <f t="shared" si="5"/>
        <v>0</v>
      </c>
      <c r="L91" s="112"/>
      <c r="M91" s="113"/>
    </row>
    <row r="92" spans="1:13" ht="16.5" customHeight="1" x14ac:dyDescent="0.3">
      <c r="A92" s="22"/>
      <c r="B92" s="34"/>
      <c r="C92" s="110"/>
      <c r="D92" s="111"/>
      <c r="E92" s="19"/>
      <c r="F92" s="19"/>
      <c r="G92" s="19"/>
      <c r="H92" s="19"/>
      <c r="I92" s="37">
        <f t="shared" si="4"/>
        <v>0</v>
      </c>
      <c r="J92" s="37">
        <f>IF(B92="",0,VLOOKUP(B92,Tabla1[],2,0))</f>
        <v>0</v>
      </c>
      <c r="K92" s="37">
        <f t="shared" si="5"/>
        <v>0</v>
      </c>
      <c r="L92" s="112"/>
      <c r="M92" s="113"/>
    </row>
    <row r="93" spans="1:13" ht="16.5" customHeight="1" x14ac:dyDescent="0.3">
      <c r="A93" s="22"/>
      <c r="B93" s="34"/>
      <c r="C93" s="110"/>
      <c r="D93" s="111"/>
      <c r="E93" s="19"/>
      <c r="F93" s="19"/>
      <c r="G93" s="19"/>
      <c r="H93" s="19"/>
      <c r="I93" s="37">
        <f t="shared" si="4"/>
        <v>0</v>
      </c>
      <c r="J93" s="37">
        <f>IF(B93="",0,VLOOKUP(B93,Tabla1[],2,0))</f>
        <v>0</v>
      </c>
      <c r="K93" s="37">
        <f t="shared" si="5"/>
        <v>0</v>
      </c>
      <c r="L93" s="112"/>
      <c r="M93" s="113"/>
    </row>
    <row r="94" spans="1:13" ht="16.5" customHeight="1" x14ac:dyDescent="0.3">
      <c r="A94" s="22"/>
      <c r="B94" s="34"/>
      <c r="C94" s="110"/>
      <c r="D94" s="111"/>
      <c r="E94" s="19"/>
      <c r="F94" s="19"/>
      <c r="G94" s="19"/>
      <c r="H94" s="19"/>
      <c r="I94" s="37">
        <f t="shared" si="4"/>
        <v>0</v>
      </c>
      <c r="J94" s="37">
        <f>IF(B94="",0,VLOOKUP(B94,Tabla1[],2,0))</f>
        <v>0</v>
      </c>
      <c r="K94" s="37">
        <f t="shared" si="5"/>
        <v>0</v>
      </c>
      <c r="L94" s="112"/>
      <c r="M94" s="113"/>
    </row>
    <row r="95" spans="1:13" ht="16.5" customHeight="1" x14ac:dyDescent="0.3">
      <c r="A95" s="22"/>
      <c r="B95" s="34"/>
      <c r="C95" s="110"/>
      <c r="D95" s="111"/>
      <c r="E95" s="19"/>
      <c r="F95" s="19"/>
      <c r="G95" s="19"/>
      <c r="H95" s="19"/>
      <c r="I95" s="37">
        <f t="shared" si="4"/>
        <v>0</v>
      </c>
      <c r="J95" s="37">
        <f>IF(B95="",0,VLOOKUP(B95,Tabla1[],2,0))</f>
        <v>0</v>
      </c>
      <c r="K95" s="37">
        <f t="shared" si="5"/>
        <v>0</v>
      </c>
      <c r="L95" s="112"/>
      <c r="M95" s="113"/>
    </row>
    <row r="96" spans="1:13" ht="16.5" customHeight="1" x14ac:dyDescent="0.3">
      <c r="A96" s="22"/>
      <c r="B96" s="34"/>
      <c r="C96" s="110"/>
      <c r="D96" s="111"/>
      <c r="E96" s="19"/>
      <c r="F96" s="19"/>
      <c r="G96" s="19"/>
      <c r="H96" s="19"/>
      <c r="I96" s="37">
        <f t="shared" si="4"/>
        <v>0</v>
      </c>
      <c r="J96" s="37">
        <f>IF(B96="",0,VLOOKUP(B96,Tabla1[],2,0))</f>
        <v>0</v>
      </c>
      <c r="K96" s="37">
        <f t="shared" si="5"/>
        <v>0</v>
      </c>
      <c r="L96" s="112"/>
      <c r="M96" s="113"/>
    </row>
    <row r="97" spans="1:13" ht="16.5" customHeight="1" x14ac:dyDescent="0.3">
      <c r="A97" s="22"/>
      <c r="B97" s="34"/>
      <c r="C97" s="110"/>
      <c r="D97" s="111"/>
      <c r="E97" s="19"/>
      <c r="F97" s="19"/>
      <c r="G97" s="19"/>
      <c r="H97" s="19"/>
      <c r="I97" s="37">
        <f t="shared" si="4"/>
        <v>0</v>
      </c>
      <c r="J97" s="37">
        <f>IF(B97="",0,VLOOKUP(B97,Tabla1[],2,0))</f>
        <v>0</v>
      </c>
      <c r="K97" s="37">
        <f t="shared" si="5"/>
        <v>0</v>
      </c>
      <c r="L97" s="112"/>
      <c r="M97" s="113"/>
    </row>
    <row r="98" spans="1:13" ht="16.5" customHeight="1" x14ac:dyDescent="0.3">
      <c r="A98" s="22"/>
      <c r="B98" s="34"/>
      <c r="C98" s="110"/>
      <c r="D98" s="111"/>
      <c r="E98" s="19"/>
      <c r="F98" s="19"/>
      <c r="G98" s="19"/>
      <c r="H98" s="19"/>
      <c r="I98" s="37">
        <f t="shared" si="4"/>
        <v>0</v>
      </c>
      <c r="J98" s="37">
        <f>IF(B98="",0,VLOOKUP(B98,Tabla1[],2,0))</f>
        <v>0</v>
      </c>
      <c r="K98" s="37">
        <f t="shared" si="5"/>
        <v>0</v>
      </c>
      <c r="L98" s="112"/>
      <c r="M98" s="113"/>
    </row>
    <row r="99" spans="1:13" ht="16.5" customHeight="1" x14ac:dyDescent="0.3">
      <c r="A99" s="22"/>
      <c r="B99" s="34"/>
      <c r="C99" s="110"/>
      <c r="D99" s="111"/>
      <c r="E99" s="19"/>
      <c r="F99" s="19"/>
      <c r="G99" s="19"/>
      <c r="H99" s="19"/>
      <c r="I99" s="37">
        <f t="shared" si="4"/>
        <v>0</v>
      </c>
      <c r="J99" s="37">
        <f>IF(B99="",0,VLOOKUP(B99,Tabla1[],2,0))</f>
        <v>0</v>
      </c>
      <c r="K99" s="37">
        <f t="shared" si="5"/>
        <v>0</v>
      </c>
      <c r="L99" s="112"/>
      <c r="M99" s="113"/>
    </row>
    <row r="100" spans="1:13" ht="16.5" customHeight="1" x14ac:dyDescent="0.3">
      <c r="A100" s="22"/>
      <c r="B100" s="34"/>
      <c r="C100" s="110"/>
      <c r="D100" s="111"/>
      <c r="E100" s="19"/>
      <c r="F100" s="19"/>
      <c r="G100" s="19"/>
      <c r="H100" s="19"/>
      <c r="I100" s="37">
        <f t="shared" si="4"/>
        <v>0</v>
      </c>
      <c r="J100" s="37">
        <f>IF(B100="",0,VLOOKUP(B100,Tabla1[],2,0))</f>
        <v>0</v>
      </c>
      <c r="K100" s="37">
        <f t="shared" si="5"/>
        <v>0</v>
      </c>
      <c r="L100" s="112"/>
      <c r="M100" s="113"/>
    </row>
    <row r="101" spans="1:13" ht="16.5" customHeight="1" x14ac:dyDescent="0.3">
      <c r="A101" s="22"/>
      <c r="B101" s="34"/>
      <c r="C101" s="110"/>
      <c r="D101" s="111"/>
      <c r="E101" s="19"/>
      <c r="F101" s="19"/>
      <c r="G101" s="19"/>
      <c r="H101" s="19"/>
      <c r="I101" s="37">
        <f t="shared" si="4"/>
        <v>0</v>
      </c>
      <c r="J101" s="37">
        <f>IF(B101="",0,VLOOKUP(B101,Tabla1[],2,0))</f>
        <v>0</v>
      </c>
      <c r="K101" s="37">
        <f t="shared" si="5"/>
        <v>0</v>
      </c>
      <c r="L101" s="112"/>
      <c r="M101" s="113"/>
    </row>
    <row r="102" spans="1:13" ht="16.5" customHeight="1" x14ac:dyDescent="0.3">
      <c r="A102" s="22"/>
      <c r="B102" s="34"/>
      <c r="C102" s="110"/>
      <c r="D102" s="111"/>
      <c r="E102" s="19"/>
      <c r="F102" s="19"/>
      <c r="G102" s="19"/>
      <c r="H102" s="19"/>
      <c r="I102" s="37">
        <f t="shared" si="4"/>
        <v>0</v>
      </c>
      <c r="J102" s="37">
        <f>IF(B102="",0,VLOOKUP(B102,Tabla1[],2,0))</f>
        <v>0</v>
      </c>
      <c r="K102" s="37">
        <f t="shared" si="5"/>
        <v>0</v>
      </c>
      <c r="L102" s="112"/>
      <c r="M102" s="113"/>
    </row>
    <row r="103" spans="1:13" ht="16.5" customHeight="1" x14ac:dyDescent="0.3">
      <c r="A103" s="22"/>
      <c r="B103" s="34"/>
      <c r="C103" s="110"/>
      <c r="D103" s="111"/>
      <c r="E103" s="19"/>
      <c r="F103" s="19"/>
      <c r="G103" s="19"/>
      <c r="H103" s="19"/>
      <c r="I103" s="37">
        <f t="shared" si="4"/>
        <v>0</v>
      </c>
      <c r="J103" s="37">
        <f>IF(B103="",0,VLOOKUP(B103,Tabla1[],2,0))</f>
        <v>0</v>
      </c>
      <c r="K103" s="37">
        <f t="shared" si="5"/>
        <v>0</v>
      </c>
      <c r="L103" s="112"/>
      <c r="M103" s="113"/>
    </row>
    <row r="104" spans="1:13" ht="16.5" customHeight="1" x14ac:dyDescent="0.3">
      <c r="A104" s="22"/>
      <c r="B104" s="34"/>
      <c r="C104" s="110"/>
      <c r="D104" s="111"/>
      <c r="E104" s="19"/>
      <c r="F104" s="19"/>
      <c r="G104" s="19"/>
      <c r="H104" s="19"/>
      <c r="I104" s="37">
        <f t="shared" si="4"/>
        <v>0</v>
      </c>
      <c r="J104" s="37">
        <f>IF(B104="",0,VLOOKUP(B104,Tabla1[],2,0))</f>
        <v>0</v>
      </c>
      <c r="K104" s="37">
        <f t="shared" si="5"/>
        <v>0</v>
      </c>
      <c r="L104" s="112"/>
      <c r="M104" s="113"/>
    </row>
    <row r="105" spans="1:13" ht="16.5" customHeight="1" x14ac:dyDescent="0.3">
      <c r="A105" s="22"/>
      <c r="B105" s="34"/>
      <c r="C105" s="110"/>
      <c r="D105" s="111"/>
      <c r="E105" s="19"/>
      <c r="F105" s="19"/>
      <c r="G105" s="19"/>
      <c r="H105" s="19"/>
      <c r="I105" s="37">
        <f t="shared" si="4"/>
        <v>0</v>
      </c>
      <c r="J105" s="37">
        <f>IF(B105="",0,VLOOKUP(B105,Tabla1[],2,0))</f>
        <v>0</v>
      </c>
      <c r="K105" s="37">
        <f t="shared" si="5"/>
        <v>0</v>
      </c>
      <c r="L105" s="112"/>
      <c r="M105" s="113"/>
    </row>
    <row r="106" spans="1:13" ht="16.5" customHeight="1" x14ac:dyDescent="0.3">
      <c r="A106" s="22"/>
      <c r="B106" s="34"/>
      <c r="C106" s="110"/>
      <c r="D106" s="111"/>
      <c r="E106" s="19"/>
      <c r="F106" s="19"/>
      <c r="G106" s="19"/>
      <c r="H106" s="19"/>
      <c r="I106" s="37">
        <f t="shared" si="4"/>
        <v>0</v>
      </c>
      <c r="J106" s="37">
        <f>IF(B106="",0,VLOOKUP(B106,Tabla1[],2,0))</f>
        <v>0</v>
      </c>
      <c r="K106" s="37">
        <f t="shared" si="5"/>
        <v>0</v>
      </c>
      <c r="L106" s="112"/>
      <c r="M106" s="113"/>
    </row>
    <row r="107" spans="1:13" ht="16.5" customHeight="1" x14ac:dyDescent="0.3">
      <c r="A107" s="22"/>
      <c r="B107" s="34"/>
      <c r="C107" s="110"/>
      <c r="D107" s="111"/>
      <c r="E107" s="19"/>
      <c r="F107" s="19"/>
      <c r="G107" s="19"/>
      <c r="H107" s="19"/>
      <c r="I107" s="37">
        <f t="shared" si="4"/>
        <v>0</v>
      </c>
      <c r="J107" s="37">
        <f>IF(B107="",0,VLOOKUP(B107,Tabla1[],2,0))</f>
        <v>0</v>
      </c>
      <c r="K107" s="37">
        <f t="shared" si="5"/>
        <v>0</v>
      </c>
      <c r="L107" s="112"/>
      <c r="M107" s="113"/>
    </row>
    <row r="108" spans="1:13" ht="16.5" customHeight="1" x14ac:dyDescent="0.3">
      <c r="A108" s="22"/>
      <c r="B108" s="34"/>
      <c r="C108" s="110"/>
      <c r="D108" s="111"/>
      <c r="E108" s="19"/>
      <c r="F108" s="19"/>
      <c r="G108" s="19"/>
      <c r="H108" s="19"/>
      <c r="I108" s="37">
        <f t="shared" si="4"/>
        <v>0</v>
      </c>
      <c r="J108" s="37">
        <f>IF(B108="",0,VLOOKUP(B108,Tabla1[],2,0))</f>
        <v>0</v>
      </c>
      <c r="K108" s="37">
        <f t="shared" si="5"/>
        <v>0</v>
      </c>
      <c r="L108" s="112"/>
      <c r="M108" s="113"/>
    </row>
    <row r="109" spans="1:13" ht="16.5" customHeight="1" x14ac:dyDescent="0.3">
      <c r="A109" s="22"/>
      <c r="B109" s="34"/>
      <c r="C109" s="110"/>
      <c r="D109" s="111"/>
      <c r="E109" s="19"/>
      <c r="F109" s="19"/>
      <c r="G109" s="19"/>
      <c r="H109" s="19"/>
      <c r="I109" s="37">
        <f t="shared" si="4"/>
        <v>0</v>
      </c>
      <c r="J109" s="37">
        <f>IF(B109="",0,VLOOKUP(B109,Tabla1[],2,0))</f>
        <v>0</v>
      </c>
      <c r="K109" s="37">
        <f t="shared" si="5"/>
        <v>0</v>
      </c>
      <c r="L109" s="112"/>
      <c r="M109" s="113"/>
    </row>
    <row r="110" spans="1:13" ht="16.5" customHeight="1" x14ac:dyDescent="0.3">
      <c r="A110" s="22"/>
      <c r="B110" s="34"/>
      <c r="C110" s="110"/>
      <c r="D110" s="111"/>
      <c r="E110" s="19"/>
      <c r="F110" s="19"/>
      <c r="G110" s="19"/>
      <c r="H110" s="19"/>
      <c r="I110" s="37">
        <f t="shared" si="4"/>
        <v>0</v>
      </c>
      <c r="J110" s="37">
        <f>IF(B110="",0,VLOOKUP(B110,Tabla1[],2,0))</f>
        <v>0</v>
      </c>
      <c r="K110" s="37">
        <f t="shared" si="5"/>
        <v>0</v>
      </c>
      <c r="L110" s="112"/>
      <c r="M110" s="113"/>
    </row>
    <row r="111" spans="1:13" ht="16.5" customHeight="1" x14ac:dyDescent="0.3">
      <c r="A111" s="22"/>
      <c r="B111" s="34"/>
      <c r="C111" s="110"/>
      <c r="D111" s="111"/>
      <c r="E111" s="19"/>
      <c r="F111" s="19"/>
      <c r="G111" s="19"/>
      <c r="H111" s="19"/>
      <c r="I111" s="37">
        <f t="shared" si="4"/>
        <v>0</v>
      </c>
      <c r="J111" s="37">
        <f>IF(B111="",0,VLOOKUP(B111,Tabla1[],2,0))</f>
        <v>0</v>
      </c>
      <c r="K111" s="37">
        <f t="shared" si="5"/>
        <v>0</v>
      </c>
      <c r="L111" s="112"/>
      <c r="M111" s="113"/>
    </row>
    <row r="112" spans="1:13" ht="16.5" customHeight="1" x14ac:dyDescent="0.3">
      <c r="A112" s="22"/>
      <c r="B112" s="34"/>
      <c r="C112" s="110"/>
      <c r="D112" s="111"/>
      <c r="E112" s="19"/>
      <c r="F112" s="19"/>
      <c r="G112" s="19"/>
      <c r="H112" s="19"/>
      <c r="I112" s="37">
        <f t="shared" si="4"/>
        <v>0</v>
      </c>
      <c r="J112" s="37">
        <f>IF(B112="",0,VLOOKUP(B112,Tabla1[],2,0))</f>
        <v>0</v>
      </c>
      <c r="K112" s="37">
        <f t="shared" si="5"/>
        <v>0</v>
      </c>
      <c r="L112" s="112"/>
      <c r="M112" s="113"/>
    </row>
    <row r="113" spans="1:13" ht="16.5" customHeight="1" x14ac:dyDescent="0.3">
      <c r="A113" s="22"/>
      <c r="B113" s="34"/>
      <c r="C113" s="110"/>
      <c r="D113" s="111"/>
      <c r="E113" s="19"/>
      <c r="F113" s="19"/>
      <c r="G113" s="19"/>
      <c r="H113" s="19"/>
      <c r="I113" s="37">
        <f t="shared" si="4"/>
        <v>0</v>
      </c>
      <c r="J113" s="37">
        <f>IF(B113="",0,VLOOKUP(B113,Tabla1[],2,0))</f>
        <v>0</v>
      </c>
      <c r="K113" s="37">
        <f t="shared" si="5"/>
        <v>0</v>
      </c>
      <c r="L113" s="112"/>
      <c r="M113" s="113"/>
    </row>
    <row r="114" spans="1:13" ht="16.5" customHeight="1" x14ac:dyDescent="0.3">
      <c r="A114" s="22"/>
      <c r="B114" s="34"/>
      <c r="C114" s="110"/>
      <c r="D114" s="111"/>
      <c r="E114" s="19"/>
      <c r="F114" s="19"/>
      <c r="G114" s="19"/>
      <c r="H114" s="19"/>
      <c r="I114" s="37">
        <f t="shared" si="4"/>
        <v>0</v>
      </c>
      <c r="J114" s="37">
        <f>IF(B114="",0,VLOOKUP(B114,Tabla1[],2,0))</f>
        <v>0</v>
      </c>
      <c r="K114" s="37">
        <f t="shared" si="5"/>
        <v>0</v>
      </c>
      <c r="L114" s="112"/>
      <c r="M114" s="113"/>
    </row>
    <row r="115" spans="1:13" ht="16.5" customHeight="1" x14ac:dyDescent="0.3">
      <c r="A115" s="22"/>
      <c r="B115" s="34"/>
      <c r="C115" s="110"/>
      <c r="D115" s="111"/>
      <c r="E115" s="19"/>
      <c r="F115" s="19"/>
      <c r="G115" s="19"/>
      <c r="H115" s="19"/>
      <c r="I115" s="37">
        <f t="shared" si="4"/>
        <v>0</v>
      </c>
      <c r="J115" s="37">
        <f>IF(B115="",0,VLOOKUP(B115,Tabla1[],2,0))</f>
        <v>0</v>
      </c>
      <c r="K115" s="37">
        <f t="shared" si="5"/>
        <v>0</v>
      </c>
      <c r="L115" s="112"/>
      <c r="M115" s="113"/>
    </row>
    <row r="116" spans="1:13" ht="16.5" customHeight="1" x14ac:dyDescent="0.3">
      <c r="A116" s="22"/>
      <c r="B116" s="34"/>
      <c r="C116" s="110"/>
      <c r="D116" s="111"/>
      <c r="E116" s="19"/>
      <c r="F116" s="19"/>
      <c r="G116" s="19"/>
      <c r="H116" s="19"/>
      <c r="I116" s="37">
        <f t="shared" si="4"/>
        <v>0</v>
      </c>
      <c r="J116" s="37">
        <f>IF(B116="",0,VLOOKUP(B116,Tabla1[],2,0))</f>
        <v>0</v>
      </c>
      <c r="K116" s="37">
        <f t="shared" si="5"/>
        <v>0</v>
      </c>
      <c r="L116" s="112"/>
      <c r="M116" s="113"/>
    </row>
    <row r="117" spans="1:13" ht="16.5" customHeight="1" x14ac:dyDescent="0.3">
      <c r="A117" s="22"/>
      <c r="B117" s="34"/>
      <c r="C117" s="110"/>
      <c r="D117" s="111"/>
      <c r="E117" s="19"/>
      <c r="F117" s="19"/>
      <c r="G117" s="19"/>
      <c r="H117" s="19"/>
      <c r="I117" s="37">
        <f t="shared" si="4"/>
        <v>0</v>
      </c>
      <c r="J117" s="37">
        <f>IF(B117="",0,VLOOKUP(B117,Tabla1[],2,0))</f>
        <v>0</v>
      </c>
      <c r="K117" s="37">
        <f t="shared" si="5"/>
        <v>0</v>
      </c>
      <c r="L117" s="112"/>
      <c r="M117" s="113"/>
    </row>
    <row r="118" spans="1:13" ht="16.5" customHeight="1" x14ac:dyDescent="0.3">
      <c r="A118" s="22"/>
      <c r="B118" s="34"/>
      <c r="C118" s="110"/>
      <c r="D118" s="111"/>
      <c r="E118" s="19"/>
      <c r="F118" s="19"/>
      <c r="G118" s="19"/>
      <c r="H118" s="19"/>
      <c r="I118" s="37">
        <f t="shared" si="4"/>
        <v>0</v>
      </c>
      <c r="J118" s="37">
        <f>IF(B118="",0,VLOOKUP(B118,Tabla1[],2,0))</f>
        <v>0</v>
      </c>
      <c r="K118" s="37">
        <f t="shared" si="5"/>
        <v>0</v>
      </c>
      <c r="L118" s="112"/>
      <c r="M118" s="113"/>
    </row>
    <row r="119" spans="1:13" ht="16.5" customHeight="1" x14ac:dyDescent="0.3">
      <c r="A119" s="22"/>
      <c r="B119" s="34"/>
      <c r="C119" s="110"/>
      <c r="D119" s="111"/>
      <c r="E119" s="19"/>
      <c r="F119" s="19"/>
      <c r="G119" s="19"/>
      <c r="H119" s="19"/>
      <c r="I119" s="37">
        <f t="shared" si="4"/>
        <v>0</v>
      </c>
      <c r="J119" s="37">
        <f>IF(B119="",0,VLOOKUP(B119,Tabla1[],2,0))</f>
        <v>0</v>
      </c>
      <c r="K119" s="37">
        <f t="shared" si="5"/>
        <v>0</v>
      </c>
      <c r="L119" s="112"/>
      <c r="M119" s="113"/>
    </row>
    <row r="120" spans="1:13" ht="16.5" customHeight="1" x14ac:dyDescent="0.3">
      <c r="A120" s="22"/>
      <c r="B120" s="34"/>
      <c r="C120" s="110"/>
      <c r="D120" s="111"/>
      <c r="E120" s="19"/>
      <c r="F120" s="19"/>
      <c r="G120" s="19"/>
      <c r="H120" s="19"/>
      <c r="I120" s="37">
        <f t="shared" si="4"/>
        <v>0</v>
      </c>
      <c r="J120" s="37">
        <f>IF(B120="",0,VLOOKUP(B120,Tabla1[],2,0))</f>
        <v>0</v>
      </c>
      <c r="K120" s="37">
        <f t="shared" si="5"/>
        <v>0</v>
      </c>
      <c r="L120" s="112"/>
      <c r="M120" s="113"/>
    </row>
    <row r="121" spans="1:13" ht="16.5" customHeight="1" x14ac:dyDescent="0.3">
      <c r="A121" s="22"/>
      <c r="B121" s="34"/>
      <c r="C121" s="110"/>
      <c r="D121" s="111"/>
      <c r="E121" s="19"/>
      <c r="F121" s="19"/>
      <c r="G121" s="19"/>
      <c r="H121" s="19"/>
      <c r="I121" s="37">
        <f t="shared" si="4"/>
        <v>0</v>
      </c>
      <c r="J121" s="37">
        <f>IF(B121="",0,VLOOKUP(B121,Tabla1[],2,0))</f>
        <v>0</v>
      </c>
      <c r="K121" s="37">
        <f t="shared" si="5"/>
        <v>0</v>
      </c>
      <c r="L121" s="112"/>
      <c r="M121" s="113"/>
    </row>
    <row r="122" spans="1:13" ht="16.5" customHeight="1" x14ac:dyDescent="0.3">
      <c r="A122" s="22"/>
      <c r="B122" s="34"/>
      <c r="C122" s="110"/>
      <c r="D122" s="111"/>
      <c r="E122" s="19"/>
      <c r="F122" s="19"/>
      <c r="G122" s="19"/>
      <c r="H122" s="19"/>
      <c r="I122" s="37">
        <f t="shared" si="4"/>
        <v>0</v>
      </c>
      <c r="J122" s="37">
        <f>IF(B122="",0,VLOOKUP(B122,Tabla1[],2,0))</f>
        <v>0</v>
      </c>
      <c r="K122" s="37">
        <f t="shared" si="5"/>
        <v>0</v>
      </c>
      <c r="L122" s="112"/>
      <c r="M122" s="113"/>
    </row>
    <row r="123" spans="1:13" ht="16.5" customHeight="1" x14ac:dyDescent="0.3">
      <c r="A123" s="22"/>
      <c r="B123" s="34"/>
      <c r="C123" s="110"/>
      <c r="D123" s="111"/>
      <c r="E123" s="19"/>
      <c r="F123" s="19"/>
      <c r="G123" s="19"/>
      <c r="H123" s="19"/>
      <c r="I123" s="37">
        <f t="shared" si="4"/>
        <v>0</v>
      </c>
      <c r="J123" s="37">
        <f>IF(B123="",0,VLOOKUP(B123,Tabla1[],2,0))</f>
        <v>0</v>
      </c>
      <c r="K123" s="37">
        <f t="shared" si="5"/>
        <v>0</v>
      </c>
      <c r="L123" s="112"/>
      <c r="M123" s="113"/>
    </row>
    <row r="124" spans="1:13" ht="16.5" customHeight="1" x14ac:dyDescent="0.3">
      <c r="A124" s="22"/>
      <c r="B124" s="34"/>
      <c r="C124" s="110"/>
      <c r="D124" s="111"/>
      <c r="E124" s="19"/>
      <c r="F124" s="19"/>
      <c r="G124" s="19"/>
      <c r="H124" s="19"/>
      <c r="I124" s="37">
        <f t="shared" si="4"/>
        <v>0</v>
      </c>
      <c r="J124" s="37">
        <f>IF(B124="",0,VLOOKUP(B124,Tabla1[],2,0))</f>
        <v>0</v>
      </c>
      <c r="K124" s="37">
        <f t="shared" si="5"/>
        <v>0</v>
      </c>
      <c r="L124" s="112"/>
      <c r="M124" s="113"/>
    </row>
    <row r="125" spans="1:13" ht="16.5" customHeight="1" x14ac:dyDescent="0.3">
      <c r="A125" s="22"/>
      <c r="B125" s="34"/>
      <c r="C125" s="110"/>
      <c r="D125" s="111"/>
      <c r="E125" s="19"/>
      <c r="F125" s="19"/>
      <c r="G125" s="19"/>
      <c r="H125" s="19"/>
      <c r="I125" s="37">
        <f t="shared" si="4"/>
        <v>0</v>
      </c>
      <c r="J125" s="37">
        <f>IF(B125="",0,VLOOKUP(B125,Tabla1[],2,0))</f>
        <v>0</v>
      </c>
      <c r="K125" s="37">
        <f t="shared" si="5"/>
        <v>0</v>
      </c>
      <c r="L125" s="112"/>
      <c r="M125" s="113"/>
    </row>
    <row r="126" spans="1:13" ht="16.5" customHeight="1" x14ac:dyDescent="0.3">
      <c r="A126" s="22"/>
      <c r="B126" s="34"/>
      <c r="C126" s="110"/>
      <c r="D126" s="111"/>
      <c r="E126" s="19"/>
      <c r="F126" s="19"/>
      <c r="G126" s="19"/>
      <c r="H126" s="19"/>
      <c r="I126" s="37">
        <f t="shared" si="4"/>
        <v>0</v>
      </c>
      <c r="J126" s="37">
        <f>IF(B126="",0,VLOOKUP(B126,Tabla1[],2,0))</f>
        <v>0</v>
      </c>
      <c r="K126" s="37">
        <f t="shared" si="5"/>
        <v>0</v>
      </c>
      <c r="L126" s="112"/>
      <c r="M126" s="113"/>
    </row>
    <row r="127" spans="1:13" ht="16.5" customHeight="1" x14ac:dyDescent="0.3">
      <c r="A127" s="22"/>
      <c r="B127" s="34"/>
      <c r="C127" s="110"/>
      <c r="D127" s="111"/>
      <c r="E127" s="19"/>
      <c r="F127" s="19"/>
      <c r="G127" s="19"/>
      <c r="H127" s="19"/>
      <c r="I127" s="37">
        <f t="shared" si="4"/>
        <v>0</v>
      </c>
      <c r="J127" s="37">
        <f>IF(B127="",0,VLOOKUP(B127,Tabla1[],2,0))</f>
        <v>0</v>
      </c>
      <c r="K127" s="37">
        <f t="shared" si="5"/>
        <v>0</v>
      </c>
      <c r="L127" s="112"/>
      <c r="M127" s="113"/>
    </row>
    <row r="128" spans="1:13" ht="16.5" customHeight="1" x14ac:dyDescent="0.3">
      <c r="A128" s="22"/>
      <c r="B128" s="34"/>
      <c r="C128" s="110"/>
      <c r="D128" s="111"/>
      <c r="E128" s="19"/>
      <c r="F128" s="19"/>
      <c r="G128" s="19"/>
      <c r="H128" s="19"/>
      <c r="I128" s="37">
        <f t="shared" si="4"/>
        <v>0</v>
      </c>
      <c r="J128" s="37">
        <f>IF(B128="",0,VLOOKUP(B128,Tabla1[],2,0))</f>
        <v>0</v>
      </c>
      <c r="K128" s="37">
        <f t="shared" si="5"/>
        <v>0</v>
      </c>
      <c r="L128" s="112"/>
      <c r="M128" s="113"/>
    </row>
    <row r="129" spans="1:13" ht="16.5" customHeight="1" x14ac:dyDescent="0.3">
      <c r="A129" s="22"/>
      <c r="B129" s="34"/>
      <c r="C129" s="110"/>
      <c r="D129" s="111"/>
      <c r="E129" s="19"/>
      <c r="F129" s="19"/>
      <c r="G129" s="19"/>
      <c r="H129" s="19"/>
      <c r="I129" s="37">
        <f t="shared" si="4"/>
        <v>0</v>
      </c>
      <c r="J129" s="37">
        <f>IF(B129="",0,VLOOKUP(B129,Tabla1[],2,0))</f>
        <v>0</v>
      </c>
      <c r="K129" s="37">
        <f t="shared" si="5"/>
        <v>0</v>
      </c>
      <c r="L129" s="112"/>
      <c r="M129" s="113"/>
    </row>
    <row r="130" spans="1:13" ht="16.5" customHeight="1" x14ac:dyDescent="0.3">
      <c r="A130" s="22"/>
      <c r="B130" s="34"/>
      <c r="C130" s="110"/>
      <c r="D130" s="111"/>
      <c r="E130" s="19"/>
      <c r="F130" s="19"/>
      <c r="G130" s="19"/>
      <c r="H130" s="19"/>
      <c r="I130" s="37">
        <f t="shared" si="4"/>
        <v>0</v>
      </c>
      <c r="J130" s="37">
        <f>IF(B130="",0,VLOOKUP(B130,Tabla1[],2,0))</f>
        <v>0</v>
      </c>
      <c r="K130" s="37">
        <f t="shared" si="5"/>
        <v>0</v>
      </c>
      <c r="L130" s="112"/>
      <c r="M130" s="113"/>
    </row>
    <row r="131" spans="1:13" ht="16.5" customHeight="1" x14ac:dyDescent="0.3">
      <c r="A131" s="22"/>
      <c r="B131" s="34"/>
      <c r="C131" s="110"/>
      <c r="D131" s="111"/>
      <c r="E131" s="19"/>
      <c r="F131" s="19"/>
      <c r="G131" s="19"/>
      <c r="H131" s="19"/>
      <c r="I131" s="37">
        <f t="shared" si="4"/>
        <v>0</v>
      </c>
      <c r="J131" s="37">
        <f>IF(B131="",0,VLOOKUP(B131,Tabla1[],2,0))</f>
        <v>0</v>
      </c>
      <c r="K131" s="37">
        <f t="shared" si="5"/>
        <v>0</v>
      </c>
      <c r="L131" s="112"/>
      <c r="M131" s="113"/>
    </row>
    <row r="132" spans="1:13" ht="16.5" customHeight="1" x14ac:dyDescent="0.3">
      <c r="A132" s="22"/>
      <c r="B132" s="34"/>
      <c r="C132" s="110"/>
      <c r="D132" s="111"/>
      <c r="E132" s="19"/>
      <c r="F132" s="19"/>
      <c r="G132" s="19"/>
      <c r="H132" s="19"/>
      <c r="I132" s="37">
        <f t="shared" si="4"/>
        <v>0</v>
      </c>
      <c r="J132" s="37">
        <f>IF(B132="",0,VLOOKUP(B132,Tabla1[],2,0))</f>
        <v>0</v>
      </c>
      <c r="K132" s="37">
        <f t="shared" ref="K132:K150" si="6">IF(E132&lt;0,J132*(-1),J132)</f>
        <v>0</v>
      </c>
      <c r="L132" s="112"/>
      <c r="M132" s="113"/>
    </row>
    <row r="133" spans="1:13" ht="16.5" customHeight="1" x14ac:dyDescent="0.3">
      <c r="A133" s="22"/>
      <c r="B133" s="34"/>
      <c r="C133" s="110"/>
      <c r="D133" s="111"/>
      <c r="E133" s="19"/>
      <c r="F133" s="19"/>
      <c r="G133" s="19"/>
      <c r="H133" s="19"/>
      <c r="I133" s="37">
        <f t="shared" si="4"/>
        <v>0</v>
      </c>
      <c r="J133" s="37">
        <f>IF(B133="",0,VLOOKUP(B133,Tabla1[],2,0))</f>
        <v>0</v>
      </c>
      <c r="K133" s="37">
        <f t="shared" si="6"/>
        <v>0</v>
      </c>
      <c r="L133" s="112"/>
      <c r="M133" s="113"/>
    </row>
    <row r="134" spans="1:13" ht="16.5" customHeight="1" x14ac:dyDescent="0.3">
      <c r="A134" s="22"/>
      <c r="B134" s="34"/>
      <c r="C134" s="110"/>
      <c r="D134" s="111"/>
      <c r="E134" s="19"/>
      <c r="F134" s="19"/>
      <c r="G134" s="19"/>
      <c r="H134" s="19"/>
      <c r="I134" s="37">
        <f t="shared" si="4"/>
        <v>0</v>
      </c>
      <c r="J134" s="37">
        <f>IF(B134="",0,VLOOKUP(B134,Tabla1[],2,0))</f>
        <v>0</v>
      </c>
      <c r="K134" s="37">
        <f t="shared" si="6"/>
        <v>0</v>
      </c>
      <c r="L134" s="112"/>
      <c r="M134" s="113"/>
    </row>
    <row r="135" spans="1:13" ht="16.5" customHeight="1" x14ac:dyDescent="0.3">
      <c r="A135" s="22"/>
      <c r="B135" s="34"/>
      <c r="C135" s="110"/>
      <c r="D135" s="111"/>
      <c r="E135" s="19"/>
      <c r="F135" s="19"/>
      <c r="G135" s="19"/>
      <c r="H135" s="19"/>
      <c r="I135" s="37">
        <f t="shared" si="4"/>
        <v>0</v>
      </c>
      <c r="J135" s="37">
        <f>IF(B135="",0,VLOOKUP(B135,Tabla1[],2,0))</f>
        <v>0</v>
      </c>
      <c r="K135" s="37">
        <f t="shared" si="6"/>
        <v>0</v>
      </c>
      <c r="L135" s="112"/>
      <c r="M135" s="113"/>
    </row>
    <row r="136" spans="1:13" ht="16.5" customHeight="1" x14ac:dyDescent="0.3">
      <c r="A136" s="22"/>
      <c r="B136" s="34"/>
      <c r="C136" s="110"/>
      <c r="D136" s="111"/>
      <c r="E136" s="19"/>
      <c r="F136" s="19"/>
      <c r="G136" s="19"/>
      <c r="H136" s="19"/>
      <c r="I136" s="37">
        <f t="shared" si="4"/>
        <v>0</v>
      </c>
      <c r="J136" s="37">
        <f>IF(B136="",0,VLOOKUP(B136,Tabla1[],2,0))</f>
        <v>0</v>
      </c>
      <c r="K136" s="37">
        <f t="shared" si="6"/>
        <v>0</v>
      </c>
      <c r="L136" s="112"/>
      <c r="M136" s="113"/>
    </row>
    <row r="137" spans="1:13" ht="16.5" customHeight="1" x14ac:dyDescent="0.3">
      <c r="A137" s="22"/>
      <c r="B137" s="34"/>
      <c r="C137" s="110"/>
      <c r="D137" s="111"/>
      <c r="E137" s="19"/>
      <c r="F137" s="19"/>
      <c r="G137" s="19"/>
      <c r="H137" s="19"/>
      <c r="I137" s="37">
        <f t="shared" si="4"/>
        <v>0</v>
      </c>
      <c r="J137" s="37">
        <f>IF(B137="",0,VLOOKUP(B137,Tabla1[],2,0))</f>
        <v>0</v>
      </c>
      <c r="K137" s="37">
        <f t="shared" si="6"/>
        <v>0</v>
      </c>
      <c r="L137" s="112"/>
      <c r="M137" s="113"/>
    </row>
    <row r="138" spans="1:13" ht="16.5" customHeight="1" x14ac:dyDescent="0.3">
      <c r="A138" s="22"/>
      <c r="B138" s="34"/>
      <c r="C138" s="110"/>
      <c r="D138" s="111"/>
      <c r="E138" s="19"/>
      <c r="F138" s="19"/>
      <c r="G138" s="19"/>
      <c r="H138" s="19"/>
      <c r="I138" s="37">
        <f t="shared" si="4"/>
        <v>0</v>
      </c>
      <c r="J138" s="37">
        <f>IF(B138="",0,VLOOKUP(B138,Tabla1[],2,0))</f>
        <v>0</v>
      </c>
      <c r="K138" s="37">
        <f t="shared" si="6"/>
        <v>0</v>
      </c>
      <c r="L138" s="112"/>
      <c r="M138" s="113"/>
    </row>
    <row r="139" spans="1:13" ht="16.5" customHeight="1" x14ac:dyDescent="0.3">
      <c r="A139" s="22"/>
      <c r="B139" s="34"/>
      <c r="C139" s="110"/>
      <c r="D139" s="111"/>
      <c r="E139" s="19"/>
      <c r="F139" s="19"/>
      <c r="G139" s="19"/>
      <c r="H139" s="19"/>
      <c r="I139" s="37">
        <f t="shared" si="4"/>
        <v>0</v>
      </c>
      <c r="J139" s="37">
        <f>IF(B139="",0,VLOOKUP(B139,Tabla1[],2,0))</f>
        <v>0</v>
      </c>
      <c r="K139" s="37">
        <f t="shared" si="6"/>
        <v>0</v>
      </c>
      <c r="L139" s="112"/>
      <c r="M139" s="113"/>
    </row>
    <row r="140" spans="1:13" ht="16.5" customHeight="1" x14ac:dyDescent="0.3">
      <c r="A140" s="22"/>
      <c r="B140" s="34"/>
      <c r="C140" s="110"/>
      <c r="D140" s="111"/>
      <c r="E140" s="19"/>
      <c r="F140" s="19"/>
      <c r="G140" s="19"/>
      <c r="H140" s="19"/>
      <c r="I140" s="37">
        <f t="shared" si="4"/>
        <v>0</v>
      </c>
      <c r="J140" s="37">
        <f>IF(B140="",0,VLOOKUP(B140,Tabla1[],2,0))</f>
        <v>0</v>
      </c>
      <c r="K140" s="37">
        <f t="shared" si="6"/>
        <v>0</v>
      </c>
      <c r="L140" s="112"/>
      <c r="M140" s="113"/>
    </row>
    <row r="141" spans="1:13" ht="16.5" customHeight="1" x14ac:dyDescent="0.3">
      <c r="A141" s="22"/>
      <c r="B141" s="34"/>
      <c r="C141" s="110"/>
      <c r="D141" s="111"/>
      <c r="E141" s="19"/>
      <c r="F141" s="19"/>
      <c r="G141" s="19"/>
      <c r="H141" s="19"/>
      <c r="I141" s="37">
        <f t="shared" si="4"/>
        <v>0</v>
      </c>
      <c r="J141" s="37">
        <f>IF(B141="",0,VLOOKUP(B141,Tabla1[],2,0))</f>
        <v>0</v>
      </c>
      <c r="K141" s="37">
        <f t="shared" si="6"/>
        <v>0</v>
      </c>
      <c r="L141" s="112"/>
      <c r="M141" s="113"/>
    </row>
    <row r="142" spans="1:13" ht="16.5" customHeight="1" x14ac:dyDescent="0.3">
      <c r="A142" s="22"/>
      <c r="B142" s="34"/>
      <c r="C142" s="110"/>
      <c r="D142" s="111"/>
      <c r="E142" s="19"/>
      <c r="F142" s="19"/>
      <c r="G142" s="19"/>
      <c r="H142" s="19"/>
      <c r="I142" s="37">
        <f t="shared" si="4"/>
        <v>0</v>
      </c>
      <c r="J142" s="37">
        <f>IF(B142="",0,VLOOKUP(B142,Tabla1[],2,0))</f>
        <v>0</v>
      </c>
      <c r="K142" s="37">
        <f t="shared" si="6"/>
        <v>0</v>
      </c>
      <c r="L142" s="112"/>
      <c r="M142" s="113"/>
    </row>
    <row r="143" spans="1:13" ht="16.5" customHeight="1" x14ac:dyDescent="0.3">
      <c r="A143" s="22"/>
      <c r="B143" s="34"/>
      <c r="C143" s="110"/>
      <c r="D143" s="111"/>
      <c r="E143" s="19"/>
      <c r="F143" s="19"/>
      <c r="G143" s="19"/>
      <c r="H143" s="19"/>
      <c r="I143" s="37">
        <f t="shared" si="4"/>
        <v>0</v>
      </c>
      <c r="J143" s="37">
        <f>IF(B143="",0,VLOOKUP(B143,Tabla1[],2,0))</f>
        <v>0</v>
      </c>
      <c r="K143" s="37">
        <f t="shared" si="6"/>
        <v>0</v>
      </c>
      <c r="L143" s="112"/>
      <c r="M143" s="113"/>
    </row>
    <row r="144" spans="1:13" ht="16.5" customHeight="1" x14ac:dyDescent="0.3">
      <c r="A144" s="22"/>
      <c r="B144" s="34"/>
      <c r="C144" s="110"/>
      <c r="D144" s="111"/>
      <c r="E144" s="19"/>
      <c r="F144" s="19"/>
      <c r="G144" s="19"/>
      <c r="H144" s="19"/>
      <c r="I144" s="37">
        <f t="shared" si="4"/>
        <v>0</v>
      </c>
      <c r="J144" s="37">
        <f>IF(B144="",0,VLOOKUP(B144,Tabla1[],2,0))</f>
        <v>0</v>
      </c>
      <c r="K144" s="37">
        <f t="shared" si="6"/>
        <v>0</v>
      </c>
      <c r="L144" s="112"/>
      <c r="M144" s="113"/>
    </row>
    <row r="145" spans="1:13" ht="16.5" customHeight="1" x14ac:dyDescent="0.3">
      <c r="A145" s="22"/>
      <c r="B145" s="34"/>
      <c r="C145" s="110"/>
      <c r="D145" s="111"/>
      <c r="E145" s="19"/>
      <c r="F145" s="19"/>
      <c r="G145" s="19"/>
      <c r="H145" s="19"/>
      <c r="I145" s="37">
        <f t="shared" si="4"/>
        <v>0</v>
      </c>
      <c r="J145" s="37">
        <f>IF(B145="",0,VLOOKUP(B145,Tabla1[],2,0))</f>
        <v>0</v>
      </c>
      <c r="K145" s="37">
        <f t="shared" si="6"/>
        <v>0</v>
      </c>
      <c r="L145" s="112"/>
      <c r="M145" s="113"/>
    </row>
    <row r="146" spans="1:13" ht="16.5" customHeight="1" x14ac:dyDescent="0.3">
      <c r="A146" s="22"/>
      <c r="B146" s="34"/>
      <c r="C146" s="110"/>
      <c r="D146" s="111"/>
      <c r="E146" s="19"/>
      <c r="F146" s="19"/>
      <c r="G146" s="19"/>
      <c r="H146" s="19"/>
      <c r="I146" s="37">
        <f t="shared" si="4"/>
        <v>0</v>
      </c>
      <c r="J146" s="37">
        <f>IF(B146="",0,VLOOKUP(B146,Tabla1[],2,0))</f>
        <v>0</v>
      </c>
      <c r="K146" s="37">
        <f t="shared" si="6"/>
        <v>0</v>
      </c>
      <c r="L146" s="112"/>
      <c r="M146" s="113"/>
    </row>
    <row r="147" spans="1:13" ht="16.5" customHeight="1" x14ac:dyDescent="0.3">
      <c r="A147" s="22"/>
      <c r="B147" s="34"/>
      <c r="C147" s="110"/>
      <c r="D147" s="111"/>
      <c r="E147" s="19"/>
      <c r="F147" s="19"/>
      <c r="G147" s="19"/>
      <c r="H147" s="19"/>
      <c r="I147" s="37">
        <f t="shared" si="4"/>
        <v>0</v>
      </c>
      <c r="J147" s="37">
        <f>IF(B147="",0,VLOOKUP(B147,Tabla1[],2,0))</f>
        <v>0</v>
      </c>
      <c r="K147" s="37">
        <f t="shared" si="6"/>
        <v>0</v>
      </c>
      <c r="L147" s="112"/>
      <c r="M147" s="113"/>
    </row>
    <row r="148" spans="1:13" ht="16.5" customHeight="1" x14ac:dyDescent="0.3">
      <c r="A148" s="22"/>
      <c r="B148" s="34"/>
      <c r="C148" s="110"/>
      <c r="D148" s="111"/>
      <c r="E148" s="19"/>
      <c r="F148" s="19"/>
      <c r="G148" s="19"/>
      <c r="H148" s="19"/>
      <c r="I148" s="37">
        <f t="shared" si="4"/>
        <v>0</v>
      </c>
      <c r="J148" s="37">
        <f>IF(B148="",0,VLOOKUP(B148,Tabla1[],2,0))</f>
        <v>0</v>
      </c>
      <c r="K148" s="37">
        <f t="shared" si="6"/>
        <v>0</v>
      </c>
      <c r="L148" s="112"/>
      <c r="M148" s="113"/>
    </row>
    <row r="149" spans="1:13" ht="16.5" customHeight="1" x14ac:dyDescent="0.3">
      <c r="A149" s="22"/>
      <c r="B149" s="34"/>
      <c r="C149" s="110"/>
      <c r="D149" s="111"/>
      <c r="E149" s="19"/>
      <c r="F149" s="19"/>
      <c r="G149" s="19"/>
      <c r="H149" s="19"/>
      <c r="I149" s="37">
        <f t="shared" si="4"/>
        <v>0</v>
      </c>
      <c r="J149" s="37">
        <f>IF(B149="",0,VLOOKUP(B149,Tabla1[],2,0))</f>
        <v>0</v>
      </c>
      <c r="K149" s="37">
        <f t="shared" si="6"/>
        <v>0</v>
      </c>
      <c r="L149" s="112"/>
      <c r="M149" s="113"/>
    </row>
    <row r="150" spans="1:13" ht="16.5" customHeight="1" x14ac:dyDescent="0.3">
      <c r="A150" s="23"/>
      <c r="B150" s="34"/>
      <c r="C150" s="131"/>
      <c r="D150" s="132"/>
      <c r="E150" s="19"/>
      <c r="F150" s="19"/>
      <c r="G150" s="19"/>
      <c r="H150" s="19"/>
      <c r="I150" s="37">
        <f t="shared" si="4"/>
        <v>0</v>
      </c>
      <c r="J150" s="37">
        <f>IF(B150="",0,VLOOKUP(B150,Tabla1[],2,0))</f>
        <v>0</v>
      </c>
      <c r="K150" s="37">
        <f t="shared" si="6"/>
        <v>0</v>
      </c>
      <c r="L150" s="129"/>
      <c r="M150" s="130"/>
    </row>
    <row r="151" spans="1:13" ht="16.5" customHeight="1" x14ac:dyDescent="0.3">
      <c r="A151" s="47" t="s">
        <v>4</v>
      </c>
      <c r="B151" s="48"/>
      <c r="C151" s="49"/>
      <c r="D151" s="50"/>
      <c r="E151" s="39">
        <f>SUM(E3:E150)</f>
        <v>0</v>
      </c>
      <c r="F151" s="39">
        <f>SUM(F3:F150)</f>
        <v>0</v>
      </c>
      <c r="G151" s="39">
        <f>SUM(G3:G150)</f>
        <v>0</v>
      </c>
      <c r="H151" s="39">
        <f>SUM(H3:H150)</f>
        <v>0</v>
      </c>
      <c r="I151" s="38">
        <f>SUM(I3:I150)</f>
        <v>0</v>
      </c>
      <c r="J151" s="38"/>
      <c r="K151" s="38">
        <f>SUM(K3:K150)</f>
        <v>0</v>
      </c>
      <c r="L151" s="116"/>
      <c r="M151" s="117"/>
    </row>
    <row r="152" spans="1:13" ht="16.5" customHeight="1" x14ac:dyDescent="0.3">
      <c r="A152" s="47" t="s">
        <v>8</v>
      </c>
      <c r="B152" s="54"/>
      <c r="C152" s="36"/>
      <c r="D152" s="24"/>
      <c r="E152" s="52" t="s">
        <v>46</v>
      </c>
      <c r="F152" s="51"/>
      <c r="G152" s="135"/>
      <c r="H152" s="135"/>
      <c r="I152" s="135"/>
      <c r="J152" s="135"/>
      <c r="K152" s="135"/>
      <c r="L152" s="136"/>
      <c r="M152" s="24"/>
    </row>
    <row r="153" spans="1:13" ht="16.5" customHeight="1" x14ac:dyDescent="0.3">
      <c r="A153" s="2" t="s">
        <v>9</v>
      </c>
      <c r="B153" s="38">
        <f>D152+D153+D154+D155</f>
        <v>0</v>
      </c>
      <c r="C153" s="35"/>
      <c r="D153" s="25"/>
      <c r="E153" s="123"/>
      <c r="F153" s="124"/>
      <c r="G153" s="124"/>
      <c r="H153" s="124"/>
      <c r="I153" s="124"/>
      <c r="J153" s="124"/>
      <c r="K153" s="124"/>
      <c r="L153" s="125"/>
      <c r="M153" s="25"/>
    </row>
    <row r="154" spans="1:13" ht="16.5" customHeight="1" x14ac:dyDescent="0.3">
      <c r="A154" s="3" t="s">
        <v>14</v>
      </c>
      <c r="B154" s="19"/>
      <c r="C154" s="35"/>
      <c r="D154" s="25"/>
      <c r="E154" s="123"/>
      <c r="F154" s="124"/>
      <c r="G154" s="124"/>
      <c r="H154" s="124"/>
      <c r="I154" s="124"/>
      <c r="J154" s="124"/>
      <c r="K154" s="124"/>
      <c r="L154" s="125"/>
      <c r="M154" s="25"/>
    </row>
    <row r="155" spans="1:13" ht="16.5" customHeight="1" x14ac:dyDescent="0.3">
      <c r="A155" s="4" t="s">
        <v>28</v>
      </c>
      <c r="B155" s="39">
        <f>(E151-D152-D153-D154-D155-B154)</f>
        <v>0</v>
      </c>
      <c r="C155" s="12"/>
      <c r="D155" s="26"/>
      <c r="E155" s="126"/>
      <c r="F155" s="127"/>
      <c r="G155" s="127"/>
      <c r="H155" s="127"/>
      <c r="I155" s="127"/>
      <c r="J155" s="127"/>
      <c r="K155" s="127"/>
      <c r="L155" s="128"/>
      <c r="M155" s="26"/>
    </row>
    <row r="157" spans="1:13" ht="16.5" customHeight="1" x14ac:dyDescent="0.3">
      <c r="A157" s="86" t="s">
        <v>0</v>
      </c>
      <c r="B157" s="86" t="s">
        <v>161</v>
      </c>
      <c r="C157" s="86" t="s">
        <v>202</v>
      </c>
      <c r="D157" s="86" t="s">
        <v>184</v>
      </c>
    </row>
    <row r="158" spans="1:13" ht="16.5" customHeight="1" x14ac:dyDescent="0.3">
      <c r="A158" s="101"/>
      <c r="B158" s="95"/>
      <c r="C158" s="95"/>
      <c r="D158" s="96"/>
    </row>
    <row r="159" spans="1:13" ht="16.5" customHeight="1" x14ac:dyDescent="0.3">
      <c r="A159" s="102"/>
      <c r="B159" s="97"/>
      <c r="C159" s="97"/>
      <c r="D159" s="98"/>
    </row>
    <row r="160" spans="1:13" ht="16.5" customHeight="1" x14ac:dyDescent="0.3">
      <c r="A160" s="102"/>
      <c r="B160" s="97"/>
      <c r="C160" s="97"/>
      <c r="D160" s="98"/>
    </row>
    <row r="161" spans="1:4" ht="16.5" customHeight="1" x14ac:dyDescent="0.3">
      <c r="A161" s="102"/>
      <c r="B161" s="97"/>
      <c r="C161" s="97"/>
      <c r="D161" s="98"/>
    </row>
    <row r="162" spans="1:4" ht="16.5" customHeight="1" x14ac:dyDescent="0.3">
      <c r="A162" s="102"/>
      <c r="B162" s="97"/>
      <c r="C162" s="97"/>
      <c r="D162" s="98"/>
    </row>
    <row r="163" spans="1:4" ht="16.5" customHeight="1" x14ac:dyDescent="0.3">
      <c r="A163" s="102"/>
      <c r="B163" s="97"/>
      <c r="C163" s="97"/>
      <c r="D163" s="98"/>
    </row>
    <row r="164" spans="1:4" ht="16.5" customHeight="1" x14ac:dyDescent="0.3">
      <c r="A164" s="102"/>
      <c r="B164" s="97"/>
      <c r="C164" s="97"/>
      <c r="D164" s="98"/>
    </row>
    <row r="165" spans="1:4" ht="16.5" customHeight="1" x14ac:dyDescent="0.3">
      <c r="A165" s="102"/>
      <c r="B165" s="97"/>
      <c r="C165" s="97"/>
      <c r="D165" s="98"/>
    </row>
    <row r="166" spans="1:4" ht="16.5" customHeight="1" x14ac:dyDescent="0.3">
      <c r="A166" s="102"/>
      <c r="B166" s="97"/>
      <c r="C166" s="97"/>
      <c r="D166" s="98"/>
    </row>
    <row r="167" spans="1:4" ht="16.5" customHeight="1" x14ac:dyDescent="0.3">
      <c r="A167" s="102"/>
      <c r="B167" s="97"/>
      <c r="C167" s="97"/>
      <c r="D167" s="98"/>
    </row>
    <row r="168" spans="1:4" ht="16.5" customHeight="1" x14ac:dyDescent="0.3">
      <c r="A168" s="102"/>
      <c r="B168" s="97"/>
      <c r="C168" s="97"/>
      <c r="D168" s="98"/>
    </row>
    <row r="169" spans="1:4" ht="16.5" customHeight="1" x14ac:dyDescent="0.3">
      <c r="A169" s="102"/>
      <c r="B169" s="97"/>
      <c r="C169" s="97"/>
      <c r="D169" s="98"/>
    </row>
    <row r="170" spans="1:4" ht="16.5" customHeight="1" x14ac:dyDescent="0.3">
      <c r="A170" s="102"/>
      <c r="B170" s="97"/>
      <c r="C170" s="97"/>
      <c r="D170" s="98"/>
    </row>
    <row r="171" spans="1:4" ht="16.5" customHeight="1" x14ac:dyDescent="0.3">
      <c r="A171" s="102"/>
      <c r="B171" s="97"/>
      <c r="C171" s="97"/>
      <c r="D171" s="98"/>
    </row>
    <row r="172" spans="1:4" ht="16.5" customHeight="1" x14ac:dyDescent="0.3">
      <c r="A172" s="102"/>
      <c r="B172" s="97"/>
      <c r="C172" s="97"/>
      <c r="D172" s="98"/>
    </row>
    <row r="173" spans="1:4" ht="16.5" customHeight="1" x14ac:dyDescent="0.3">
      <c r="A173" s="102"/>
      <c r="B173" s="97"/>
      <c r="C173" s="97"/>
      <c r="D173" s="98"/>
    </row>
    <row r="174" spans="1:4" ht="16.5" customHeight="1" x14ac:dyDescent="0.3">
      <c r="A174" s="102"/>
      <c r="B174" s="97"/>
      <c r="C174" s="97"/>
      <c r="D174" s="98"/>
    </row>
    <row r="175" spans="1:4" ht="16.5" customHeight="1" x14ac:dyDescent="0.3">
      <c r="A175" s="102"/>
      <c r="B175" s="97"/>
      <c r="C175" s="97"/>
      <c r="D175" s="98"/>
    </row>
    <row r="176" spans="1:4" ht="16.5" customHeight="1" x14ac:dyDescent="0.3">
      <c r="A176" s="102"/>
      <c r="B176" s="97"/>
      <c r="C176" s="97"/>
      <c r="D176" s="98"/>
    </row>
    <row r="177" spans="1:4" ht="16.5" customHeight="1" x14ac:dyDescent="0.3">
      <c r="A177" s="103"/>
      <c r="B177" s="99"/>
      <c r="C177" s="99"/>
      <c r="D177" s="100"/>
    </row>
    <row r="424" spans="2:2" ht="16.5" customHeight="1" x14ac:dyDescent="0.3">
      <c r="B424" s="1">
        <v>6</v>
      </c>
    </row>
  </sheetData>
  <sheetProtection algorithmName="SHA-512" hashValue="nRMeebe8hU30KwirDag38uuJJP3XR212+HmihWwv/PfyUfI4DcM2ULeCHONMOn9K3iQOabuTqKkdICF9Iwi1Mw==" saltValue="3E8lUrc6G5Q2Le9EcftJnQ==" spinCount="100000" sheet="1" objects="1" scenarios="1"/>
  <dataConsolidate/>
  <mergeCells count="282">
    <mergeCell ref="L151:M151"/>
    <mergeCell ref="G152:L152"/>
    <mergeCell ref="E153:L153"/>
    <mergeCell ref="E154:L154"/>
    <mergeCell ref="E155:L155"/>
    <mergeCell ref="C148:D148"/>
    <mergeCell ref="L148:M148"/>
    <mergeCell ref="C149:D149"/>
    <mergeCell ref="L149:M149"/>
    <mergeCell ref="C150:D150"/>
    <mergeCell ref="L150:M150"/>
    <mergeCell ref="C145:D145"/>
    <mergeCell ref="L145:M145"/>
    <mergeCell ref="C146:D146"/>
    <mergeCell ref="L146:M146"/>
    <mergeCell ref="C147:D147"/>
    <mergeCell ref="L147:M147"/>
    <mergeCell ref="C142:D142"/>
    <mergeCell ref="L142:M142"/>
    <mergeCell ref="C143:D143"/>
    <mergeCell ref="L143:M143"/>
    <mergeCell ref="C144:D144"/>
    <mergeCell ref="L144:M144"/>
    <mergeCell ref="C139:D139"/>
    <mergeCell ref="L139:M139"/>
    <mergeCell ref="C140:D140"/>
    <mergeCell ref="L140:M140"/>
    <mergeCell ref="C141:D141"/>
    <mergeCell ref="L141:M141"/>
    <mergeCell ref="C136:D136"/>
    <mergeCell ref="L136:M136"/>
    <mergeCell ref="C137:D137"/>
    <mergeCell ref="L137:M137"/>
    <mergeCell ref="C138:D138"/>
    <mergeCell ref="L138:M138"/>
    <mergeCell ref="C133:D133"/>
    <mergeCell ref="L133:M133"/>
    <mergeCell ref="C134:D134"/>
    <mergeCell ref="L134:M134"/>
    <mergeCell ref="C135:D135"/>
    <mergeCell ref="L135:M135"/>
    <mergeCell ref="C130:D130"/>
    <mergeCell ref="L130:M130"/>
    <mergeCell ref="C131:D131"/>
    <mergeCell ref="L131:M131"/>
    <mergeCell ref="C132:D132"/>
    <mergeCell ref="L132:M132"/>
    <mergeCell ref="C127:D127"/>
    <mergeCell ref="L127:M127"/>
    <mergeCell ref="C128:D128"/>
    <mergeCell ref="L128:M128"/>
    <mergeCell ref="C129:D129"/>
    <mergeCell ref="L129:M129"/>
    <mergeCell ref="C124:D124"/>
    <mergeCell ref="L124:M124"/>
    <mergeCell ref="C125:D125"/>
    <mergeCell ref="L125:M125"/>
    <mergeCell ref="C126:D126"/>
    <mergeCell ref="L126:M126"/>
    <mergeCell ref="C121:D121"/>
    <mergeCell ref="L121:M121"/>
    <mergeCell ref="C122:D122"/>
    <mergeCell ref="L122:M122"/>
    <mergeCell ref="C123:D123"/>
    <mergeCell ref="L123:M123"/>
    <mergeCell ref="C118:D118"/>
    <mergeCell ref="L118:M118"/>
    <mergeCell ref="C119:D119"/>
    <mergeCell ref="L119:M119"/>
    <mergeCell ref="C120:D120"/>
    <mergeCell ref="L120:M120"/>
    <mergeCell ref="C115:D115"/>
    <mergeCell ref="L115:M115"/>
    <mergeCell ref="C116:D116"/>
    <mergeCell ref="L116:M116"/>
    <mergeCell ref="C117:D117"/>
    <mergeCell ref="L117:M117"/>
    <mergeCell ref="C112:D112"/>
    <mergeCell ref="L112:M112"/>
    <mergeCell ref="C113:D113"/>
    <mergeCell ref="L113:M113"/>
    <mergeCell ref="C114:D114"/>
    <mergeCell ref="L114:M114"/>
    <mergeCell ref="C109:D109"/>
    <mergeCell ref="L109:M109"/>
    <mergeCell ref="C110:D110"/>
    <mergeCell ref="L110:M110"/>
    <mergeCell ref="C111:D111"/>
    <mergeCell ref="L111:M111"/>
    <mergeCell ref="C106:D106"/>
    <mergeCell ref="L106:M106"/>
    <mergeCell ref="C107:D107"/>
    <mergeCell ref="L107:M107"/>
    <mergeCell ref="C108:D108"/>
    <mergeCell ref="L108:M108"/>
    <mergeCell ref="C103:D103"/>
    <mergeCell ref="L103:M103"/>
    <mergeCell ref="C104:D104"/>
    <mergeCell ref="L104:M104"/>
    <mergeCell ref="C105:D105"/>
    <mergeCell ref="L105:M105"/>
    <mergeCell ref="C100:D100"/>
    <mergeCell ref="L100:M100"/>
    <mergeCell ref="C101:D101"/>
    <mergeCell ref="L101:M101"/>
    <mergeCell ref="C102:D102"/>
    <mergeCell ref="L102:M102"/>
    <mergeCell ref="C97:D97"/>
    <mergeCell ref="L97:M97"/>
    <mergeCell ref="C98:D98"/>
    <mergeCell ref="L98:M98"/>
    <mergeCell ref="C99:D99"/>
    <mergeCell ref="L99:M99"/>
    <mergeCell ref="C94:D94"/>
    <mergeCell ref="L94:M94"/>
    <mergeCell ref="C95:D95"/>
    <mergeCell ref="L95:M95"/>
    <mergeCell ref="C96:D96"/>
    <mergeCell ref="L96:M96"/>
    <mergeCell ref="C91:D91"/>
    <mergeCell ref="L91:M91"/>
    <mergeCell ref="C92:D92"/>
    <mergeCell ref="L92:M92"/>
    <mergeCell ref="C93:D93"/>
    <mergeCell ref="L93:M93"/>
    <mergeCell ref="C88:D88"/>
    <mergeCell ref="L88:M88"/>
    <mergeCell ref="C89:D89"/>
    <mergeCell ref="L89:M89"/>
    <mergeCell ref="C90:D90"/>
    <mergeCell ref="L90:M90"/>
    <mergeCell ref="C85:D85"/>
    <mergeCell ref="L85:M85"/>
    <mergeCell ref="C86:D86"/>
    <mergeCell ref="L86:M86"/>
    <mergeCell ref="C87:D87"/>
    <mergeCell ref="L87:M87"/>
    <mergeCell ref="C82:D82"/>
    <mergeCell ref="L82:M82"/>
    <mergeCell ref="C83:D83"/>
    <mergeCell ref="L83:M83"/>
    <mergeCell ref="C84:D84"/>
    <mergeCell ref="L84:M84"/>
    <mergeCell ref="C79:D79"/>
    <mergeCell ref="L79:M79"/>
    <mergeCell ref="C80:D80"/>
    <mergeCell ref="L80:M80"/>
    <mergeCell ref="C81:D81"/>
    <mergeCell ref="L81:M81"/>
    <mergeCell ref="C76:D76"/>
    <mergeCell ref="L76:M76"/>
    <mergeCell ref="C77:D77"/>
    <mergeCell ref="L77:M77"/>
    <mergeCell ref="C78:D78"/>
    <mergeCell ref="L78:M78"/>
    <mergeCell ref="C73:D73"/>
    <mergeCell ref="L73:M73"/>
    <mergeCell ref="C74:D74"/>
    <mergeCell ref="L74:M74"/>
    <mergeCell ref="C75:D75"/>
    <mergeCell ref="L75:M75"/>
    <mergeCell ref="C70:D70"/>
    <mergeCell ref="L70:M70"/>
    <mergeCell ref="C71:D71"/>
    <mergeCell ref="L71:M71"/>
    <mergeCell ref="C72:D72"/>
    <mergeCell ref="L72:M72"/>
    <mergeCell ref="C67:D67"/>
    <mergeCell ref="L67:M67"/>
    <mergeCell ref="C68:D68"/>
    <mergeCell ref="L68:M68"/>
    <mergeCell ref="C69:D69"/>
    <mergeCell ref="L69:M69"/>
    <mergeCell ref="C64:D64"/>
    <mergeCell ref="L64:M64"/>
    <mergeCell ref="C65:D65"/>
    <mergeCell ref="L65:M65"/>
    <mergeCell ref="C66:D66"/>
    <mergeCell ref="L66:M66"/>
    <mergeCell ref="C61:D61"/>
    <mergeCell ref="L61:M61"/>
    <mergeCell ref="C62:D62"/>
    <mergeCell ref="L62:M62"/>
    <mergeCell ref="C63:D63"/>
    <mergeCell ref="L63:M63"/>
    <mergeCell ref="C58:D58"/>
    <mergeCell ref="L58:M58"/>
    <mergeCell ref="C59:D59"/>
    <mergeCell ref="L59:M59"/>
    <mergeCell ref="C60:D60"/>
    <mergeCell ref="L60:M60"/>
    <mergeCell ref="C55:D55"/>
    <mergeCell ref="L55:M55"/>
    <mergeCell ref="C56:D56"/>
    <mergeCell ref="L56:M56"/>
    <mergeCell ref="C57:D57"/>
    <mergeCell ref="L57:M57"/>
    <mergeCell ref="C52:D52"/>
    <mergeCell ref="L52:M52"/>
    <mergeCell ref="C53:D53"/>
    <mergeCell ref="L53:M53"/>
    <mergeCell ref="C54:D54"/>
    <mergeCell ref="L54:M54"/>
    <mergeCell ref="C49:D49"/>
    <mergeCell ref="L49:M49"/>
    <mergeCell ref="C50:D50"/>
    <mergeCell ref="L50:M50"/>
    <mergeCell ref="C51:D51"/>
    <mergeCell ref="L51:M51"/>
    <mergeCell ref="C46:D46"/>
    <mergeCell ref="L46:M46"/>
    <mergeCell ref="C47:D47"/>
    <mergeCell ref="L47:M47"/>
    <mergeCell ref="C48:D48"/>
    <mergeCell ref="L48:M48"/>
    <mergeCell ref="C43:D43"/>
    <mergeCell ref="L43:M43"/>
    <mergeCell ref="C44:D44"/>
    <mergeCell ref="L44:M44"/>
    <mergeCell ref="C45:D45"/>
    <mergeCell ref="L45:M45"/>
    <mergeCell ref="C40:D40"/>
    <mergeCell ref="L40:M40"/>
    <mergeCell ref="C41:D41"/>
    <mergeCell ref="L41:M41"/>
    <mergeCell ref="C42:D42"/>
    <mergeCell ref="L42:M42"/>
    <mergeCell ref="C37:D37"/>
    <mergeCell ref="L37:M37"/>
    <mergeCell ref="C38:D38"/>
    <mergeCell ref="L38:M38"/>
    <mergeCell ref="C39:D39"/>
    <mergeCell ref="L39:M39"/>
    <mergeCell ref="C34:D34"/>
    <mergeCell ref="L34:M34"/>
    <mergeCell ref="C35:D35"/>
    <mergeCell ref="L35:M35"/>
    <mergeCell ref="C36:D36"/>
    <mergeCell ref="L36:M36"/>
    <mergeCell ref="C31:D31"/>
    <mergeCell ref="L31:M31"/>
    <mergeCell ref="C32:D32"/>
    <mergeCell ref="L32:M32"/>
    <mergeCell ref="C33:D33"/>
    <mergeCell ref="L33:M33"/>
    <mergeCell ref="C28:D28"/>
    <mergeCell ref="L28:M28"/>
    <mergeCell ref="C29:D29"/>
    <mergeCell ref="L29:M29"/>
    <mergeCell ref="C30:D30"/>
    <mergeCell ref="L30:M30"/>
    <mergeCell ref="L25:M25"/>
    <mergeCell ref="L26:M26"/>
    <mergeCell ref="C27:D27"/>
    <mergeCell ref="L27:M27"/>
    <mergeCell ref="L22:M22"/>
    <mergeCell ref="L23:M23"/>
    <mergeCell ref="L24:M24"/>
    <mergeCell ref="L13:M13"/>
    <mergeCell ref="L14:M14"/>
    <mergeCell ref="L15:M15"/>
    <mergeCell ref="L10:M10"/>
    <mergeCell ref="L11:M11"/>
    <mergeCell ref="L12:M12"/>
    <mergeCell ref="L19:M19"/>
    <mergeCell ref="L20:M20"/>
    <mergeCell ref="L21:M21"/>
    <mergeCell ref="L16:M16"/>
    <mergeCell ref="L17:M17"/>
    <mergeCell ref="L18:M18"/>
    <mergeCell ref="A1:B1"/>
    <mergeCell ref="F1:G1"/>
    <mergeCell ref="H1:M1"/>
    <mergeCell ref="C2:D2"/>
    <mergeCell ref="L2:M2"/>
    <mergeCell ref="L3:M3"/>
    <mergeCell ref="L7:M7"/>
    <mergeCell ref="L8:M8"/>
    <mergeCell ref="L9:M9"/>
    <mergeCell ref="L4:M4"/>
    <mergeCell ref="L5:M5"/>
    <mergeCell ref="L6:M6"/>
  </mergeCells>
  <conditionalFormatting sqref="B153 B155 E151:K151">
    <cfRule type="cellIs" dxfId="321" priority="74" operator="equal">
      <formula>0</formula>
    </cfRule>
  </conditionalFormatting>
  <conditionalFormatting sqref="E151:K151 E3:G70 E118:G150 I118:J150 I3:J70 J4:J150">
    <cfRule type="cellIs" dxfId="320" priority="73" operator="lessThan">
      <formula>0</formula>
    </cfRule>
  </conditionalFormatting>
  <conditionalFormatting sqref="C150 B118:B150 B6:B70">
    <cfRule type="containsText" dxfId="319" priority="71" operator="containsText" text="reposicion">
      <formula>NOT(ISERROR(SEARCH("reposicion",B6)))</formula>
    </cfRule>
    <cfRule type="containsText" dxfId="318" priority="72" operator="containsText" text="devolucion">
      <formula>NOT(ISERROR(SEARCH("devolucion",B6)))</formula>
    </cfRule>
  </conditionalFormatting>
  <conditionalFormatting sqref="B155">
    <cfRule type="cellIs" dxfId="317" priority="70" operator="lessThan">
      <formula>0</formula>
    </cfRule>
  </conditionalFormatting>
  <conditionalFormatting sqref="B3:B5">
    <cfRule type="containsText" dxfId="316" priority="68" operator="containsText" text="reposicion">
      <formula>NOT(ISERROR(SEARCH("reposicion",B3)))</formula>
    </cfRule>
    <cfRule type="containsText" dxfId="315" priority="69" operator="containsText" text="devolucion">
      <formula>NOT(ISERROR(SEARCH("devolucion",B3)))</formula>
    </cfRule>
  </conditionalFormatting>
  <conditionalFormatting sqref="C27:C70 C118:C149">
    <cfRule type="containsText" dxfId="314" priority="66" operator="containsText" text="reposicion">
      <formula>NOT(ISERROR(SEARCH("reposicion",C27)))</formula>
    </cfRule>
    <cfRule type="containsText" dxfId="313" priority="67" operator="containsText" text="devolucion">
      <formula>NOT(ISERROR(SEARCH("devolucion",C27)))</formula>
    </cfRule>
  </conditionalFormatting>
  <conditionalFormatting sqref="B118:B150 B6:B70">
    <cfRule type="cellIs" dxfId="312" priority="64" operator="equal">
      <formula>0</formula>
    </cfRule>
  </conditionalFormatting>
  <conditionalFormatting sqref="I3:I67">
    <cfRule type="cellIs" dxfId="311" priority="63" operator="equal">
      <formula>0</formula>
    </cfRule>
  </conditionalFormatting>
  <conditionalFormatting sqref="I69:J70 I151:K151 I153:K163 I118:J150">
    <cfRule type="cellIs" dxfId="310" priority="62" operator="equal">
      <formula>0</formula>
    </cfRule>
  </conditionalFormatting>
  <conditionalFormatting sqref="I68:J69 J3:J150">
    <cfRule type="cellIs" dxfId="309" priority="61" operator="equal">
      <formula>0</formula>
    </cfRule>
  </conditionalFormatting>
  <conditionalFormatting sqref="E71:G81 E108:G117 I108:J117 I71:J81">
    <cfRule type="cellIs" dxfId="308" priority="60" operator="lessThan">
      <formula>0</formula>
    </cfRule>
  </conditionalFormatting>
  <conditionalFormatting sqref="B71:B81 B108:B117">
    <cfRule type="containsText" dxfId="307" priority="58" operator="containsText" text="reposicion">
      <formula>NOT(ISERROR(SEARCH("reposicion",B71)))</formula>
    </cfRule>
    <cfRule type="containsText" dxfId="306" priority="59" operator="containsText" text="devolucion">
      <formula>NOT(ISERROR(SEARCH("devolucion",B71)))</formula>
    </cfRule>
  </conditionalFormatting>
  <conditionalFormatting sqref="C71:C81 C108:C117">
    <cfRule type="containsText" dxfId="305" priority="56" operator="containsText" text="reposicion">
      <formula>NOT(ISERROR(SEARCH("reposicion",C71)))</formula>
    </cfRule>
    <cfRule type="containsText" dxfId="304" priority="57" operator="containsText" text="devolucion">
      <formula>NOT(ISERROR(SEARCH("devolucion",C71)))</formula>
    </cfRule>
  </conditionalFormatting>
  <conditionalFormatting sqref="B71:B81 B108:B117">
    <cfRule type="cellIs" dxfId="303" priority="55" operator="equal">
      <formula>0</formula>
    </cfRule>
  </conditionalFormatting>
  <conditionalFormatting sqref="I71:J81 I108:J117">
    <cfRule type="cellIs" dxfId="302" priority="54" operator="equal">
      <formula>0</formula>
    </cfRule>
  </conditionalFormatting>
  <conditionalFormatting sqref="E151:K151 B153:B155 D152:D155 M152:M155 E3:G150 I3:J150">
    <cfRule type="cellIs" dxfId="301" priority="53" operator="lessThan">
      <formula>0</formula>
    </cfRule>
  </conditionalFormatting>
  <conditionalFormatting sqref="B82:B107">
    <cfRule type="containsText" dxfId="300" priority="51" operator="containsText" text="reposicion">
      <formula>NOT(ISERROR(SEARCH("reposicion",B82)))</formula>
    </cfRule>
    <cfRule type="containsText" dxfId="299" priority="52" operator="containsText" text="devolucion">
      <formula>NOT(ISERROR(SEARCH("devolucion",B82)))</formula>
    </cfRule>
  </conditionalFormatting>
  <conditionalFormatting sqref="C82:C107">
    <cfRule type="containsText" dxfId="298" priority="49" operator="containsText" text="reposicion">
      <formula>NOT(ISERROR(SEARCH("reposicion",C82)))</formula>
    </cfRule>
    <cfRule type="containsText" dxfId="297" priority="50" operator="containsText" text="devolucion">
      <formula>NOT(ISERROR(SEARCH("devolucion",C82)))</formula>
    </cfRule>
  </conditionalFormatting>
  <conditionalFormatting sqref="B82:B107">
    <cfRule type="cellIs" dxfId="296" priority="48" operator="equal">
      <formula>0</formula>
    </cfRule>
  </conditionalFormatting>
  <conditionalFormatting sqref="I82:J107">
    <cfRule type="cellIs" dxfId="295" priority="47" operator="equal">
      <formula>0</formula>
    </cfRule>
  </conditionalFormatting>
  <conditionalFormatting sqref="H1:M1">
    <cfRule type="cellIs" dxfId="294" priority="38" operator="equal">
      <formula>1</formula>
    </cfRule>
  </conditionalFormatting>
  <conditionalFormatting sqref="K68:K69">
    <cfRule type="cellIs" dxfId="293" priority="16" operator="equal">
      <formula>0</formula>
    </cfRule>
  </conditionalFormatting>
  <conditionalFormatting sqref="K71:K81 K108:K117">
    <cfRule type="cellIs" dxfId="292" priority="14" operator="equal">
      <formula>0</formula>
    </cfRule>
  </conditionalFormatting>
  <conditionalFormatting sqref="K45:K46">
    <cfRule type="cellIs" dxfId="291" priority="9" operator="equal">
      <formula>0</formula>
    </cfRule>
  </conditionalFormatting>
  <conditionalFormatting sqref="K47:K57">
    <cfRule type="cellIs" dxfId="290" priority="6" operator="equal">
      <formula>0</formula>
    </cfRule>
  </conditionalFormatting>
  <conditionalFormatting sqref="H71:H81 H108:H117">
    <cfRule type="cellIs" dxfId="289" priority="2" operator="lessThan">
      <formula>0</formula>
    </cfRule>
  </conditionalFormatting>
  <conditionalFormatting sqref="K3:K150">
    <cfRule type="cellIs" dxfId="288" priority="20" operator="lessThan">
      <formula>0</formula>
    </cfRule>
  </conditionalFormatting>
  <conditionalFormatting sqref="K68">
    <cfRule type="cellIs" dxfId="287" priority="19" operator="equal">
      <formula>0</formula>
    </cfRule>
  </conditionalFormatting>
  <conditionalFormatting sqref="K3:K150">
    <cfRule type="cellIs" dxfId="286" priority="18" operator="equal">
      <formula>0</formula>
    </cfRule>
  </conditionalFormatting>
  <conditionalFormatting sqref="K69:K70 K118:K150">
    <cfRule type="cellIs" dxfId="285" priority="17" operator="equal">
      <formula>0</formula>
    </cfRule>
  </conditionalFormatting>
  <conditionalFormatting sqref="K71:K81 K108:K117">
    <cfRule type="cellIs" dxfId="284" priority="15" operator="lessThan">
      <formula>0</formula>
    </cfRule>
  </conditionalFormatting>
  <conditionalFormatting sqref="K3:K150">
    <cfRule type="cellIs" dxfId="283" priority="13" operator="lessThan">
      <formula>0</formula>
    </cfRule>
  </conditionalFormatting>
  <conditionalFormatting sqref="K82:K107">
    <cfRule type="cellIs" dxfId="282" priority="12" operator="equal">
      <formula>0</formula>
    </cfRule>
  </conditionalFormatting>
  <conditionalFormatting sqref="K44:K46 K67">
    <cfRule type="cellIs" dxfId="281" priority="11" operator="lessThan">
      <formula>0</formula>
    </cfRule>
  </conditionalFormatting>
  <conditionalFormatting sqref="K44 K67">
    <cfRule type="cellIs" dxfId="280" priority="10" operator="equal">
      <formula>0</formula>
    </cfRule>
  </conditionalFormatting>
  <conditionalFormatting sqref="K44:K45 K67">
    <cfRule type="cellIs" dxfId="279" priority="8" operator="equal">
      <formula>0</formula>
    </cfRule>
  </conditionalFormatting>
  <conditionalFormatting sqref="K47:K57">
    <cfRule type="cellIs" dxfId="278" priority="7" operator="lessThan">
      <formula>0</formula>
    </cfRule>
  </conditionalFormatting>
  <conditionalFormatting sqref="K58:K66">
    <cfRule type="cellIs" dxfId="277" priority="5" operator="lessThan">
      <formula>0</formula>
    </cfRule>
  </conditionalFormatting>
  <conditionalFormatting sqref="K58:K66">
    <cfRule type="cellIs" dxfId="276" priority="4" operator="equal">
      <formula>0</formula>
    </cfRule>
  </conditionalFormatting>
  <conditionalFormatting sqref="H118:H150 H3:H70">
    <cfRule type="cellIs" dxfId="275" priority="3" operator="lessThan">
      <formula>0</formula>
    </cfRule>
  </conditionalFormatting>
  <conditionalFormatting sqref="H3:H150">
    <cfRule type="cellIs" dxfId="274" priority="1" operator="lessThan">
      <formula>0</formula>
    </cfRule>
  </conditionalFormatting>
  <dataValidations xWindow="630" yWindow="653" count="6">
    <dataValidation allowBlank="1" showInputMessage="1" showErrorMessage="1" promptTitle="SOBRANTE DEL DIA" prompt="TECLEE EL VALOR DEL SOBRANTE EN CASO DE HABERLO" sqref="O2"/>
    <dataValidation allowBlank="1" showInputMessage="1" showErrorMessage="1" promptTitle="Tercio del Día" sqref="N2"/>
    <dataValidation type="whole" allowBlank="1" showInputMessage="1" showErrorMessage="1" errorTitle="Valor Incorrecto" error="Entre solo Valores Permitidos" promptTitle="Valor de la(s) Tarjeta(s) en cuc" sqref="H3:H150">
      <formula1>0</formula1>
      <formula2>168</formula2>
    </dataValidation>
    <dataValidation type="decimal" allowBlank="1" showInputMessage="1" showErrorMessage="1" errorTitle="ENTRADA DE VALOR INCORRECTO" promptTitle="Importante" prompt="Teclear (-) en caso de Devolución" sqref="E3:G150">
      <formula1>-1000</formula1>
      <formula2>1000</formula2>
    </dataValidation>
    <dataValidation type="time" allowBlank="1" showInputMessage="1" showErrorMessage="1" errorTitle="Hora Incorrecta" error="Entre la hora de forma correcta:_x000a_HH:MM" sqref="A3:A150">
      <formula1>0</formula1>
      <formula2>0.999988425925926</formula2>
    </dataValidation>
    <dataValidation type="decimal" allowBlank="1" showInputMessage="1" showErrorMessage="1" errorTitle="Valor Incorrecto" error="Entre solo Valores Permitidos" sqref="M152:M155 B154 D152:D155 I3:I150 K3:K150">
      <formula1>0</formula1>
      <formula2>10000</formula2>
    </dataValidation>
  </dataValidations>
  <printOptions horizontalCentered="1" verticalCentered="1"/>
  <pageMargins left="0" right="0" top="0" bottom="0" header="0" footer="0"/>
  <pageSetup scale="33" orientation="portrait" r:id="rId1"/>
  <extLst>
    <ext xmlns:x14="http://schemas.microsoft.com/office/spreadsheetml/2009/9/main" uri="{CCE6A557-97BC-4b89-ADB6-D9C93CAAB3DF}">
      <x14:dataValidations xmlns:xm="http://schemas.microsoft.com/office/excel/2006/main" xWindow="630" yWindow="653" count="3">
        <x14:dataValidation type="list" allowBlank="1" showInputMessage="1" showErrorMessage="1" errorTitle="ENTRADA INCORRECTA" error="TECLEE SOLO VALORES DE LA LISTA" promptTitle="TRABAJO REALIZADO" prompt="TECLEE O SELECCIONE DE LA LISTA LA PIEZA O TRABAJO">
          <x14:formula1>
            <xm:f>DEN!$D$3:$D$203</xm:f>
          </x14:formula1>
          <xm:sqref>B3:B150</xm:sqref>
        </x14:dataValidation>
        <x14:dataValidation type="list" allowBlank="1" showInputMessage="1" showErrorMessage="1" errorTitle="Nombre Incorrecto" error="Introduzca un Nombre Valido">
          <x14:formula1>
            <xm:f>DEN!$A:$A</xm:f>
          </x14:formula1>
          <xm:sqref>L3:M150</xm:sqref>
        </x14:dataValidation>
        <x14:dataValidation type="list" allowBlank="1" showInputMessage="1" showErrorMessage="1">
          <x14:formula1>
            <xm:f>DEN!$A$3:$A$38</xm:f>
          </x14:formula1>
          <xm:sqref>B158:B177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4"/>
  <sheetViews>
    <sheetView zoomScale="113" zoomScaleNormal="70" zoomScalePageLayoutView="150" workbookViewId="0">
      <pane ySplit="2" topLeftCell="A150" activePane="bottomLeft" state="frozen"/>
      <selection activeCell="I1" sqref="I1:L1"/>
      <selection pane="bottomLeft" activeCell="D154" sqref="C152:D154"/>
    </sheetView>
  </sheetViews>
  <sheetFormatPr baseColWidth="10" defaultColWidth="9.109375" defaultRowHeight="16.5" customHeight="1" x14ac:dyDescent="0.3"/>
  <cols>
    <col min="1" max="1" width="6.109375" style="1" bestFit="1" customWidth="1"/>
    <col min="2" max="2" width="21.44140625" style="1" customWidth="1"/>
    <col min="3" max="3" width="33.33203125" style="1" customWidth="1"/>
    <col min="4" max="4" width="10.6640625" style="1" customWidth="1"/>
    <col min="5" max="5" width="7.33203125" style="1" customWidth="1"/>
    <col min="6" max="11" width="5" style="1" customWidth="1"/>
    <col min="12" max="12" width="2.44140625" style="1" customWidth="1"/>
    <col min="13" max="13" width="11.44140625" style="1" customWidth="1"/>
    <col min="14" max="16" width="9.109375" style="1"/>
    <col min="17" max="17" width="23.33203125" style="1" bestFit="1" customWidth="1"/>
    <col min="18" max="16384" width="9.109375" style="1"/>
  </cols>
  <sheetData>
    <row r="1" spans="1:17" ht="16.5" customHeight="1" x14ac:dyDescent="0.3">
      <c r="A1" s="114" t="s">
        <v>29</v>
      </c>
      <c r="B1" s="115"/>
      <c r="C1" s="27" t="str">
        <f>Domingo!C1</f>
        <v>V</v>
      </c>
      <c r="D1" s="53"/>
      <c r="E1" s="45" t="s">
        <v>1</v>
      </c>
      <c r="F1" s="120" t="s">
        <v>39</v>
      </c>
      <c r="G1" s="120"/>
      <c r="H1" s="137">
        <f>Domingo!H1+2</f>
        <v>43991</v>
      </c>
      <c r="I1" s="137"/>
      <c r="J1" s="137"/>
      <c r="K1" s="137"/>
      <c r="L1" s="137"/>
      <c r="M1" s="138"/>
      <c r="N1" s="46" t="s">
        <v>187</v>
      </c>
      <c r="O1" s="46" t="s">
        <v>57</v>
      </c>
      <c r="Q1" s="20"/>
    </row>
    <row r="2" spans="1:17" ht="16.5" customHeight="1" x14ac:dyDescent="0.3">
      <c r="A2" s="40" t="s">
        <v>0</v>
      </c>
      <c r="B2" s="41" t="s">
        <v>64</v>
      </c>
      <c r="C2" s="121" t="s">
        <v>176</v>
      </c>
      <c r="D2" s="122"/>
      <c r="E2" s="42" t="s">
        <v>3</v>
      </c>
      <c r="F2" s="42" t="s">
        <v>5</v>
      </c>
      <c r="G2" s="42" t="s">
        <v>36</v>
      </c>
      <c r="H2" s="42" t="s">
        <v>7</v>
      </c>
      <c r="I2" s="43" t="s">
        <v>65</v>
      </c>
      <c r="J2" s="43" t="s">
        <v>66</v>
      </c>
      <c r="K2" s="43" t="s">
        <v>67</v>
      </c>
      <c r="L2" s="116" t="s">
        <v>2</v>
      </c>
      <c r="M2" s="117"/>
      <c r="N2" s="44">
        <f>ROUND(((E151-F151-G151-H151)/3),3)</f>
        <v>0</v>
      </c>
      <c r="O2" s="31"/>
    </row>
    <row r="3" spans="1:17" ht="16.5" customHeight="1" x14ac:dyDescent="0.3">
      <c r="A3" s="21"/>
      <c r="B3" s="34"/>
      <c r="C3" s="93"/>
      <c r="D3" s="94"/>
      <c r="E3" s="19"/>
      <c r="F3" s="19"/>
      <c r="G3" s="19"/>
      <c r="H3" s="19"/>
      <c r="I3" s="37">
        <f>E3-F3-G3</f>
        <v>0</v>
      </c>
      <c r="J3" s="37">
        <f>IF(B3="",0,VLOOKUP(B3,Tabla1[],2,0))</f>
        <v>0</v>
      </c>
      <c r="K3" s="37">
        <f>IF(E3&lt;0,J3*(-1),J3)</f>
        <v>0</v>
      </c>
      <c r="L3" s="139"/>
      <c r="M3" s="140"/>
    </row>
    <row r="4" spans="1:17" ht="16.5" customHeight="1" x14ac:dyDescent="0.3">
      <c r="A4" s="22"/>
      <c r="B4" s="34"/>
      <c r="C4" s="91"/>
      <c r="D4" s="92"/>
      <c r="E4" s="19"/>
      <c r="F4" s="19"/>
      <c r="G4" s="19"/>
      <c r="H4" s="19"/>
      <c r="I4" s="37">
        <f t="shared" ref="I4:I67" si="0">E4-F4-G4</f>
        <v>0</v>
      </c>
      <c r="J4" s="37">
        <f>IF(B4="",0,VLOOKUP(B4,Tabla1[],2,0))</f>
        <v>0</v>
      </c>
      <c r="K4" s="37">
        <f t="shared" ref="K4:K67" si="1">IF(E4&lt;0,J4*(-1),J4)</f>
        <v>0</v>
      </c>
      <c r="L4" s="112"/>
      <c r="M4" s="113"/>
    </row>
    <row r="5" spans="1:17" ht="16.5" customHeight="1" x14ac:dyDescent="0.3">
      <c r="A5" s="22"/>
      <c r="B5" s="34"/>
      <c r="C5" s="91"/>
      <c r="D5" s="92"/>
      <c r="E5" s="19"/>
      <c r="F5" s="19"/>
      <c r="G5" s="19"/>
      <c r="H5" s="19"/>
      <c r="I5" s="37">
        <f t="shared" si="0"/>
        <v>0</v>
      </c>
      <c r="J5" s="37">
        <f>IF(B5="",0,VLOOKUP(B5,Tabla1[],2,0))</f>
        <v>0</v>
      </c>
      <c r="K5" s="37">
        <f t="shared" si="1"/>
        <v>0</v>
      </c>
      <c r="L5" s="112"/>
      <c r="M5" s="113"/>
    </row>
    <row r="6" spans="1:17" ht="16.5" customHeight="1" x14ac:dyDescent="0.3">
      <c r="A6" s="22"/>
      <c r="B6" s="34"/>
      <c r="C6" s="91"/>
      <c r="D6" s="92"/>
      <c r="E6" s="19"/>
      <c r="F6" s="19"/>
      <c r="G6" s="19"/>
      <c r="H6" s="19"/>
      <c r="I6" s="37">
        <f t="shared" si="0"/>
        <v>0</v>
      </c>
      <c r="J6" s="37">
        <f>IF(B6="",0,VLOOKUP(B6,Tabla1[],2,0))</f>
        <v>0</v>
      </c>
      <c r="K6" s="37">
        <f t="shared" si="1"/>
        <v>0</v>
      </c>
      <c r="L6" s="112"/>
      <c r="M6" s="113"/>
    </row>
    <row r="7" spans="1:17" ht="16.5" customHeight="1" x14ac:dyDescent="0.3">
      <c r="A7" s="22"/>
      <c r="B7" s="34"/>
      <c r="C7" s="91"/>
      <c r="D7" s="92"/>
      <c r="E7" s="19"/>
      <c r="F7" s="19"/>
      <c r="G7" s="19"/>
      <c r="H7" s="19"/>
      <c r="I7" s="37">
        <f t="shared" si="0"/>
        <v>0</v>
      </c>
      <c r="J7" s="37">
        <f>IF(B7="",0,VLOOKUP(B7,Tabla1[],2,0))</f>
        <v>0</v>
      </c>
      <c r="K7" s="37">
        <f t="shared" si="1"/>
        <v>0</v>
      </c>
      <c r="L7" s="112"/>
      <c r="M7" s="113"/>
    </row>
    <row r="8" spans="1:17" ht="16.5" customHeight="1" x14ac:dyDescent="0.3">
      <c r="A8" s="22"/>
      <c r="B8" s="34"/>
      <c r="C8" s="91"/>
      <c r="D8" s="92"/>
      <c r="E8" s="19"/>
      <c r="F8" s="19"/>
      <c r="G8" s="19"/>
      <c r="H8" s="19"/>
      <c r="I8" s="37">
        <f t="shared" si="0"/>
        <v>0</v>
      </c>
      <c r="J8" s="37">
        <f>IF(B8="",0,VLOOKUP(B8,Tabla1[],2,0))</f>
        <v>0</v>
      </c>
      <c r="K8" s="37">
        <f t="shared" si="1"/>
        <v>0</v>
      </c>
      <c r="L8" s="112"/>
      <c r="M8" s="113"/>
    </row>
    <row r="9" spans="1:17" ht="16.5" customHeight="1" x14ac:dyDescent="0.3">
      <c r="A9" s="22"/>
      <c r="B9" s="34"/>
      <c r="C9" s="91"/>
      <c r="D9" s="92"/>
      <c r="E9" s="19"/>
      <c r="F9" s="19"/>
      <c r="G9" s="19"/>
      <c r="H9" s="19"/>
      <c r="I9" s="37">
        <f t="shared" si="0"/>
        <v>0</v>
      </c>
      <c r="J9" s="37">
        <f>IF(B9="",0,VLOOKUP(B9,Tabla1[],2,0))</f>
        <v>0</v>
      </c>
      <c r="K9" s="37">
        <f t="shared" si="1"/>
        <v>0</v>
      </c>
      <c r="L9" s="112"/>
      <c r="M9" s="113"/>
    </row>
    <row r="10" spans="1:17" ht="16.5" customHeight="1" x14ac:dyDescent="0.3">
      <c r="A10" s="22"/>
      <c r="B10" s="34"/>
      <c r="C10" s="91"/>
      <c r="D10" s="92"/>
      <c r="E10" s="19"/>
      <c r="F10" s="19"/>
      <c r="G10" s="19"/>
      <c r="H10" s="19"/>
      <c r="I10" s="37">
        <f t="shared" si="0"/>
        <v>0</v>
      </c>
      <c r="J10" s="37">
        <f>IF(B10="",0,VLOOKUP(B10,Tabla1[],2,0))</f>
        <v>0</v>
      </c>
      <c r="K10" s="37">
        <f t="shared" si="1"/>
        <v>0</v>
      </c>
      <c r="L10" s="112"/>
      <c r="M10" s="113"/>
    </row>
    <row r="11" spans="1:17" ht="16.5" customHeight="1" x14ac:dyDescent="0.3">
      <c r="A11" s="22"/>
      <c r="B11" s="34"/>
      <c r="C11" s="91"/>
      <c r="D11" s="92"/>
      <c r="E11" s="19"/>
      <c r="F11" s="19"/>
      <c r="G11" s="19"/>
      <c r="H11" s="19"/>
      <c r="I11" s="37">
        <f t="shared" si="0"/>
        <v>0</v>
      </c>
      <c r="J11" s="37">
        <f>IF(B11="",0,VLOOKUP(B11,Tabla1[],2,0))</f>
        <v>0</v>
      </c>
      <c r="K11" s="37">
        <f t="shared" si="1"/>
        <v>0</v>
      </c>
      <c r="L11" s="112"/>
      <c r="M11" s="113"/>
    </row>
    <row r="12" spans="1:17" ht="16.5" customHeight="1" x14ac:dyDescent="0.3">
      <c r="A12" s="22"/>
      <c r="B12" s="34"/>
      <c r="C12" s="91"/>
      <c r="D12" s="92"/>
      <c r="E12" s="19"/>
      <c r="F12" s="19"/>
      <c r="G12" s="19"/>
      <c r="H12" s="19"/>
      <c r="I12" s="37">
        <f t="shared" si="0"/>
        <v>0</v>
      </c>
      <c r="J12" s="37">
        <f>IF(B12="",0,VLOOKUP(B12,Tabla1[],2,0))</f>
        <v>0</v>
      </c>
      <c r="K12" s="37">
        <f t="shared" si="1"/>
        <v>0</v>
      </c>
      <c r="L12" s="112"/>
      <c r="M12" s="113"/>
    </row>
    <row r="13" spans="1:17" ht="16.5" customHeight="1" x14ac:dyDescent="0.3">
      <c r="A13" s="22"/>
      <c r="B13" s="34"/>
      <c r="C13" s="91"/>
      <c r="D13" s="92"/>
      <c r="E13" s="19"/>
      <c r="F13" s="19"/>
      <c r="G13" s="19"/>
      <c r="H13" s="19"/>
      <c r="I13" s="37">
        <f t="shared" si="0"/>
        <v>0</v>
      </c>
      <c r="J13" s="37">
        <f>IF(B13="",0,VLOOKUP(B13,Tabla1[],2,0))</f>
        <v>0</v>
      </c>
      <c r="K13" s="37">
        <f t="shared" si="1"/>
        <v>0</v>
      </c>
      <c r="L13" s="112"/>
      <c r="M13" s="113"/>
    </row>
    <row r="14" spans="1:17" ht="16.5" customHeight="1" x14ac:dyDescent="0.3">
      <c r="A14" s="22"/>
      <c r="B14" s="34"/>
      <c r="C14" s="91"/>
      <c r="D14" s="92"/>
      <c r="E14" s="19"/>
      <c r="F14" s="19"/>
      <c r="G14" s="19"/>
      <c r="H14" s="19"/>
      <c r="I14" s="37">
        <f t="shared" si="0"/>
        <v>0</v>
      </c>
      <c r="J14" s="37">
        <f>IF(B14="",0,VLOOKUP(B14,Tabla1[],2,0))</f>
        <v>0</v>
      </c>
      <c r="K14" s="37">
        <f t="shared" si="1"/>
        <v>0</v>
      </c>
      <c r="L14" s="112"/>
      <c r="M14" s="113"/>
    </row>
    <row r="15" spans="1:17" ht="16.5" customHeight="1" x14ac:dyDescent="0.3">
      <c r="A15" s="22"/>
      <c r="B15" s="34"/>
      <c r="C15" s="91"/>
      <c r="D15" s="92"/>
      <c r="E15" s="19"/>
      <c r="F15" s="19"/>
      <c r="G15" s="19"/>
      <c r="H15" s="19"/>
      <c r="I15" s="37">
        <f t="shared" si="0"/>
        <v>0</v>
      </c>
      <c r="J15" s="37">
        <f>IF(B15="",0,VLOOKUP(B15,Tabla1[],2,0))</f>
        <v>0</v>
      </c>
      <c r="K15" s="37">
        <f t="shared" si="1"/>
        <v>0</v>
      </c>
      <c r="L15" s="112"/>
      <c r="M15" s="113"/>
    </row>
    <row r="16" spans="1:17" ht="16.5" customHeight="1" x14ac:dyDescent="0.3">
      <c r="A16" s="22"/>
      <c r="B16" s="34"/>
      <c r="C16" s="91"/>
      <c r="D16" s="92"/>
      <c r="E16" s="19"/>
      <c r="F16" s="19"/>
      <c r="G16" s="19"/>
      <c r="H16" s="19"/>
      <c r="I16" s="37">
        <f t="shared" si="0"/>
        <v>0</v>
      </c>
      <c r="J16" s="37">
        <f>IF(B16="",0,VLOOKUP(B16,Tabla1[],2,0))</f>
        <v>0</v>
      </c>
      <c r="K16" s="37">
        <f t="shared" si="1"/>
        <v>0</v>
      </c>
      <c r="L16" s="112"/>
      <c r="M16" s="113"/>
    </row>
    <row r="17" spans="1:13" ht="16.5" customHeight="1" x14ac:dyDescent="0.3">
      <c r="A17" s="22"/>
      <c r="B17" s="34"/>
      <c r="C17" s="91"/>
      <c r="D17" s="92"/>
      <c r="E17" s="19"/>
      <c r="F17" s="19"/>
      <c r="G17" s="19"/>
      <c r="H17" s="19"/>
      <c r="I17" s="37">
        <f t="shared" si="0"/>
        <v>0</v>
      </c>
      <c r="J17" s="37">
        <f>IF(B17="",0,VLOOKUP(B17,Tabla1[],2,0))</f>
        <v>0</v>
      </c>
      <c r="K17" s="37">
        <f t="shared" si="1"/>
        <v>0</v>
      </c>
      <c r="L17" s="112"/>
      <c r="M17" s="113"/>
    </row>
    <row r="18" spans="1:13" ht="16.5" customHeight="1" x14ac:dyDescent="0.3">
      <c r="A18" s="22"/>
      <c r="B18" s="34"/>
      <c r="C18" s="91"/>
      <c r="D18" s="92"/>
      <c r="E18" s="19"/>
      <c r="F18" s="19"/>
      <c r="G18" s="19"/>
      <c r="H18" s="19"/>
      <c r="I18" s="37">
        <f t="shared" si="0"/>
        <v>0</v>
      </c>
      <c r="J18" s="37">
        <f>IF(B18="",0,VLOOKUP(B18,Tabla1[],2,0))</f>
        <v>0</v>
      </c>
      <c r="K18" s="37">
        <f t="shared" si="1"/>
        <v>0</v>
      </c>
      <c r="L18" s="112"/>
      <c r="M18" s="113"/>
    </row>
    <row r="19" spans="1:13" ht="16.5" customHeight="1" x14ac:dyDescent="0.3">
      <c r="A19" s="22"/>
      <c r="B19" s="34"/>
      <c r="C19" s="91"/>
      <c r="D19" s="92"/>
      <c r="E19" s="19"/>
      <c r="F19" s="19"/>
      <c r="G19" s="19"/>
      <c r="H19" s="19"/>
      <c r="I19" s="37">
        <f t="shared" si="0"/>
        <v>0</v>
      </c>
      <c r="J19" s="37">
        <f>IF(B19="",0,VLOOKUP(B19,Tabla1[],2,0))</f>
        <v>0</v>
      </c>
      <c r="K19" s="37">
        <f t="shared" si="1"/>
        <v>0</v>
      </c>
      <c r="L19" s="112"/>
      <c r="M19" s="113"/>
    </row>
    <row r="20" spans="1:13" ht="16.5" customHeight="1" x14ac:dyDescent="0.3">
      <c r="A20" s="22"/>
      <c r="B20" s="34"/>
      <c r="C20" s="91"/>
      <c r="D20" s="92"/>
      <c r="E20" s="19"/>
      <c r="F20" s="19"/>
      <c r="G20" s="19"/>
      <c r="H20" s="19"/>
      <c r="I20" s="37">
        <f t="shared" si="0"/>
        <v>0</v>
      </c>
      <c r="J20" s="37">
        <f>IF(B20="",0,VLOOKUP(B20,Tabla1[],2,0))</f>
        <v>0</v>
      </c>
      <c r="K20" s="37">
        <f t="shared" si="1"/>
        <v>0</v>
      </c>
      <c r="L20" s="112"/>
      <c r="M20" s="113"/>
    </row>
    <row r="21" spans="1:13" ht="16.5" customHeight="1" x14ac:dyDescent="0.3">
      <c r="A21" s="22"/>
      <c r="B21" s="34"/>
      <c r="C21" s="91"/>
      <c r="D21" s="92"/>
      <c r="E21" s="19"/>
      <c r="F21" s="19"/>
      <c r="G21" s="19"/>
      <c r="H21" s="19"/>
      <c r="I21" s="37">
        <f t="shared" si="0"/>
        <v>0</v>
      </c>
      <c r="J21" s="37">
        <f>IF(B21="",0,VLOOKUP(B21,Tabla1[],2,0))</f>
        <v>0</v>
      </c>
      <c r="K21" s="37">
        <f t="shared" si="1"/>
        <v>0</v>
      </c>
      <c r="L21" s="112"/>
      <c r="M21" s="113"/>
    </row>
    <row r="22" spans="1:13" ht="16.5" customHeight="1" x14ac:dyDescent="0.3">
      <c r="A22" s="22"/>
      <c r="B22" s="34"/>
      <c r="C22" s="91"/>
      <c r="D22" s="92"/>
      <c r="E22" s="19"/>
      <c r="F22" s="19"/>
      <c r="G22" s="19"/>
      <c r="H22" s="19"/>
      <c r="I22" s="37">
        <f t="shared" si="0"/>
        <v>0</v>
      </c>
      <c r="J22" s="37">
        <f>IF(B22="",0,VLOOKUP(B22,Tabla1[],2,0))</f>
        <v>0</v>
      </c>
      <c r="K22" s="37">
        <f t="shared" si="1"/>
        <v>0</v>
      </c>
      <c r="L22" s="112"/>
      <c r="M22" s="113"/>
    </row>
    <row r="23" spans="1:13" ht="16.5" customHeight="1" x14ac:dyDescent="0.3">
      <c r="A23" s="22"/>
      <c r="B23" s="34"/>
      <c r="C23" s="110"/>
      <c r="D23" s="111"/>
      <c r="E23" s="19"/>
      <c r="F23" s="19"/>
      <c r="G23" s="19"/>
      <c r="H23" s="19"/>
      <c r="I23" s="37">
        <f t="shared" si="0"/>
        <v>0</v>
      </c>
      <c r="J23" s="37">
        <f>IF(B23="",0,VLOOKUP(B23,Tabla1[],2,0))</f>
        <v>0</v>
      </c>
      <c r="K23" s="37">
        <f t="shared" si="1"/>
        <v>0</v>
      </c>
      <c r="L23" s="112"/>
      <c r="M23" s="113"/>
    </row>
    <row r="24" spans="1:13" ht="16.5" customHeight="1" x14ac:dyDescent="0.3">
      <c r="A24" s="22"/>
      <c r="B24" s="34"/>
      <c r="C24" s="110"/>
      <c r="D24" s="111"/>
      <c r="E24" s="19"/>
      <c r="F24" s="19"/>
      <c r="G24" s="19"/>
      <c r="H24" s="19"/>
      <c r="I24" s="37">
        <f t="shared" si="0"/>
        <v>0</v>
      </c>
      <c r="J24" s="37">
        <f>IF(B24="",0,VLOOKUP(B24,Tabla1[],2,0))</f>
        <v>0</v>
      </c>
      <c r="K24" s="37">
        <f t="shared" si="1"/>
        <v>0</v>
      </c>
      <c r="L24" s="112"/>
      <c r="M24" s="113"/>
    </row>
    <row r="25" spans="1:13" ht="16.5" customHeight="1" x14ac:dyDescent="0.3">
      <c r="A25" s="22"/>
      <c r="B25" s="34"/>
      <c r="C25" s="110"/>
      <c r="D25" s="111"/>
      <c r="E25" s="19"/>
      <c r="F25" s="19"/>
      <c r="G25" s="19"/>
      <c r="H25" s="19"/>
      <c r="I25" s="37">
        <f t="shared" si="0"/>
        <v>0</v>
      </c>
      <c r="J25" s="37">
        <f>IF(B25="",0,VLOOKUP(B25,Tabla1[],2,0))</f>
        <v>0</v>
      </c>
      <c r="K25" s="37">
        <f t="shared" si="1"/>
        <v>0</v>
      </c>
      <c r="L25" s="112"/>
      <c r="M25" s="113"/>
    </row>
    <row r="26" spans="1:13" ht="16.5" customHeight="1" x14ac:dyDescent="0.3">
      <c r="A26" s="22"/>
      <c r="B26" s="34"/>
      <c r="C26" s="110"/>
      <c r="D26" s="111"/>
      <c r="E26" s="19"/>
      <c r="F26" s="19"/>
      <c r="G26" s="19"/>
      <c r="H26" s="19"/>
      <c r="I26" s="37">
        <f t="shared" si="0"/>
        <v>0</v>
      </c>
      <c r="J26" s="37">
        <f>IF(B26="",0,VLOOKUP(B26,Tabla1[],2,0))</f>
        <v>0</v>
      </c>
      <c r="K26" s="37">
        <f t="shared" si="1"/>
        <v>0</v>
      </c>
      <c r="L26" s="112"/>
      <c r="M26" s="113"/>
    </row>
    <row r="27" spans="1:13" ht="16.5" customHeight="1" x14ac:dyDescent="0.3">
      <c r="A27" s="22"/>
      <c r="B27" s="34"/>
      <c r="C27" s="110"/>
      <c r="D27" s="111"/>
      <c r="E27" s="19"/>
      <c r="F27" s="19"/>
      <c r="G27" s="19"/>
      <c r="H27" s="19"/>
      <c r="I27" s="37">
        <f t="shared" si="0"/>
        <v>0</v>
      </c>
      <c r="J27" s="37">
        <f>IF(B27="",0,VLOOKUP(B27,Tabla1[],2,0))</f>
        <v>0</v>
      </c>
      <c r="K27" s="37">
        <f t="shared" si="1"/>
        <v>0</v>
      </c>
      <c r="L27" s="112"/>
      <c r="M27" s="113"/>
    </row>
    <row r="28" spans="1:13" ht="16.5" customHeight="1" x14ac:dyDescent="0.3">
      <c r="A28" s="22"/>
      <c r="B28" s="34"/>
      <c r="C28" s="110"/>
      <c r="D28" s="111"/>
      <c r="E28" s="19"/>
      <c r="F28" s="19"/>
      <c r="G28" s="19"/>
      <c r="H28" s="19"/>
      <c r="I28" s="37">
        <f t="shared" si="0"/>
        <v>0</v>
      </c>
      <c r="J28" s="37">
        <f>IF(B28="",0,VLOOKUP(B28,Tabla1[],2,0))</f>
        <v>0</v>
      </c>
      <c r="K28" s="37">
        <f t="shared" si="1"/>
        <v>0</v>
      </c>
      <c r="L28" s="112"/>
      <c r="M28" s="113"/>
    </row>
    <row r="29" spans="1:13" ht="16.5" customHeight="1" x14ac:dyDescent="0.3">
      <c r="A29" s="22"/>
      <c r="B29" s="34"/>
      <c r="C29" s="110"/>
      <c r="D29" s="111"/>
      <c r="E29" s="19"/>
      <c r="F29" s="19"/>
      <c r="G29" s="19"/>
      <c r="H29" s="19"/>
      <c r="I29" s="37">
        <f t="shared" si="0"/>
        <v>0</v>
      </c>
      <c r="J29" s="37">
        <f>IF(B29="",0,VLOOKUP(B29,Tabla1[],2,0))</f>
        <v>0</v>
      </c>
      <c r="K29" s="37">
        <f t="shared" si="1"/>
        <v>0</v>
      </c>
      <c r="L29" s="112"/>
      <c r="M29" s="113"/>
    </row>
    <row r="30" spans="1:13" ht="16.5" customHeight="1" x14ac:dyDescent="0.3">
      <c r="A30" s="22"/>
      <c r="B30" s="34"/>
      <c r="C30" s="110"/>
      <c r="D30" s="111"/>
      <c r="E30" s="19"/>
      <c r="F30" s="19"/>
      <c r="G30" s="19"/>
      <c r="H30" s="19"/>
      <c r="I30" s="37">
        <f t="shared" si="0"/>
        <v>0</v>
      </c>
      <c r="J30" s="37">
        <f>IF(B30="",0,VLOOKUP(B30,Tabla1[],2,0))</f>
        <v>0</v>
      </c>
      <c r="K30" s="37">
        <f t="shared" si="1"/>
        <v>0</v>
      </c>
      <c r="L30" s="112"/>
      <c r="M30" s="113"/>
    </row>
    <row r="31" spans="1:13" ht="16.5" customHeight="1" x14ac:dyDescent="0.3">
      <c r="A31" s="22"/>
      <c r="B31" s="34"/>
      <c r="C31" s="90"/>
      <c r="D31" s="90"/>
      <c r="E31" s="19"/>
      <c r="F31" s="19"/>
      <c r="G31" s="19"/>
      <c r="H31" s="19"/>
      <c r="I31" s="37">
        <f t="shared" si="0"/>
        <v>0</v>
      </c>
      <c r="J31" s="37">
        <f>IF(B31="",0,VLOOKUP(B31,Tabla1[],2,0))</f>
        <v>0</v>
      </c>
      <c r="K31" s="37">
        <f t="shared" si="1"/>
        <v>0</v>
      </c>
      <c r="L31" s="112"/>
      <c r="M31" s="113"/>
    </row>
    <row r="32" spans="1:13" ht="16.5" customHeight="1" x14ac:dyDescent="0.3">
      <c r="A32" s="22"/>
      <c r="B32" s="34"/>
      <c r="C32" s="110"/>
      <c r="D32" s="111"/>
      <c r="E32" s="19"/>
      <c r="F32" s="19"/>
      <c r="G32" s="19"/>
      <c r="H32" s="19"/>
      <c r="I32" s="37">
        <f t="shared" si="0"/>
        <v>0</v>
      </c>
      <c r="J32" s="37">
        <f>IF(B32="",0,VLOOKUP(B32,Tabla1[],2,0))</f>
        <v>0</v>
      </c>
      <c r="K32" s="37">
        <f t="shared" si="1"/>
        <v>0</v>
      </c>
      <c r="L32" s="112"/>
      <c r="M32" s="113"/>
    </row>
    <row r="33" spans="1:13" ht="16.5" customHeight="1" x14ac:dyDescent="0.3">
      <c r="A33" s="22"/>
      <c r="B33" s="34"/>
      <c r="C33" s="110"/>
      <c r="D33" s="111"/>
      <c r="E33" s="19"/>
      <c r="F33" s="19"/>
      <c r="G33" s="19"/>
      <c r="H33" s="19"/>
      <c r="I33" s="37">
        <f t="shared" si="0"/>
        <v>0</v>
      </c>
      <c r="J33" s="37">
        <f>IF(B33="",0,VLOOKUP(B33,Tabla1[],2,0))</f>
        <v>0</v>
      </c>
      <c r="K33" s="37">
        <f t="shared" si="1"/>
        <v>0</v>
      </c>
      <c r="L33" s="112"/>
      <c r="M33" s="113"/>
    </row>
    <row r="34" spans="1:13" ht="16.5" customHeight="1" x14ac:dyDescent="0.3">
      <c r="A34" s="22"/>
      <c r="B34" s="34"/>
      <c r="C34" s="110"/>
      <c r="D34" s="111"/>
      <c r="E34" s="19"/>
      <c r="F34" s="19"/>
      <c r="G34" s="19"/>
      <c r="H34" s="19"/>
      <c r="I34" s="37">
        <f t="shared" si="0"/>
        <v>0</v>
      </c>
      <c r="J34" s="37">
        <f>IF(B34="",0,VLOOKUP(B34,Tabla1[],2,0))</f>
        <v>0</v>
      </c>
      <c r="K34" s="37">
        <f t="shared" si="1"/>
        <v>0</v>
      </c>
      <c r="L34" s="112"/>
      <c r="M34" s="113"/>
    </row>
    <row r="35" spans="1:13" ht="16.5" customHeight="1" x14ac:dyDescent="0.3">
      <c r="A35" s="22"/>
      <c r="B35" s="34"/>
      <c r="C35" s="110"/>
      <c r="D35" s="111"/>
      <c r="E35" s="19"/>
      <c r="F35" s="19"/>
      <c r="G35" s="19"/>
      <c r="H35" s="19"/>
      <c r="I35" s="37">
        <f t="shared" si="0"/>
        <v>0</v>
      </c>
      <c r="J35" s="37">
        <f>IF(B35="",0,VLOOKUP(B35,Tabla1[],2,0))</f>
        <v>0</v>
      </c>
      <c r="K35" s="37">
        <f t="shared" si="1"/>
        <v>0</v>
      </c>
      <c r="L35" s="112"/>
      <c r="M35" s="113"/>
    </row>
    <row r="36" spans="1:13" ht="16.5" customHeight="1" x14ac:dyDescent="0.3">
      <c r="A36" s="22"/>
      <c r="B36" s="34"/>
      <c r="C36" s="110"/>
      <c r="D36" s="111"/>
      <c r="E36" s="19"/>
      <c r="F36" s="19"/>
      <c r="G36" s="19"/>
      <c r="H36" s="19"/>
      <c r="I36" s="37">
        <f t="shared" si="0"/>
        <v>0</v>
      </c>
      <c r="J36" s="37">
        <f>IF(B36="",0,VLOOKUP(B36,Tabla1[],2,0))</f>
        <v>0</v>
      </c>
      <c r="K36" s="37">
        <f t="shared" si="1"/>
        <v>0</v>
      </c>
      <c r="L36" s="112"/>
      <c r="M36" s="113"/>
    </row>
    <row r="37" spans="1:13" ht="16.5" customHeight="1" x14ac:dyDescent="0.3">
      <c r="A37" s="22"/>
      <c r="B37" s="34"/>
      <c r="C37" s="110"/>
      <c r="D37" s="111"/>
      <c r="E37" s="19"/>
      <c r="F37" s="19"/>
      <c r="G37" s="19"/>
      <c r="H37" s="19"/>
      <c r="I37" s="37">
        <f t="shared" si="0"/>
        <v>0</v>
      </c>
      <c r="J37" s="37">
        <f>IF(B37="",0,VLOOKUP(B37,Tabla1[],2,0))</f>
        <v>0</v>
      </c>
      <c r="K37" s="37">
        <f t="shared" si="1"/>
        <v>0</v>
      </c>
      <c r="L37" s="112"/>
      <c r="M37" s="113"/>
    </row>
    <row r="38" spans="1:13" ht="16.5" customHeight="1" x14ac:dyDescent="0.3">
      <c r="A38" s="22"/>
      <c r="B38" s="34"/>
      <c r="C38" s="110"/>
      <c r="D38" s="111"/>
      <c r="E38" s="19"/>
      <c r="F38" s="19"/>
      <c r="G38" s="19"/>
      <c r="H38" s="19"/>
      <c r="I38" s="37">
        <f t="shared" si="0"/>
        <v>0</v>
      </c>
      <c r="J38" s="37">
        <f>IF(B38="",0,VLOOKUP(B38,Tabla1[],2,0))</f>
        <v>0</v>
      </c>
      <c r="K38" s="37">
        <f t="shared" si="1"/>
        <v>0</v>
      </c>
      <c r="L38" s="112"/>
      <c r="M38" s="113"/>
    </row>
    <row r="39" spans="1:13" ht="16.5" customHeight="1" x14ac:dyDescent="0.3">
      <c r="A39" s="22"/>
      <c r="B39" s="34"/>
      <c r="C39" s="110"/>
      <c r="D39" s="111"/>
      <c r="E39" s="19"/>
      <c r="F39" s="19"/>
      <c r="G39" s="19"/>
      <c r="H39" s="19"/>
      <c r="I39" s="37">
        <f t="shared" si="0"/>
        <v>0</v>
      </c>
      <c r="J39" s="37">
        <f>IF(B39="",0,VLOOKUP(B39,Tabla1[],2,0))</f>
        <v>0</v>
      </c>
      <c r="K39" s="37">
        <f t="shared" si="1"/>
        <v>0</v>
      </c>
      <c r="L39" s="112"/>
      <c r="M39" s="113"/>
    </row>
    <row r="40" spans="1:13" ht="16.5" customHeight="1" x14ac:dyDescent="0.3">
      <c r="A40" s="22"/>
      <c r="B40" s="34"/>
      <c r="C40" s="110"/>
      <c r="D40" s="111"/>
      <c r="E40" s="19"/>
      <c r="F40" s="19"/>
      <c r="G40" s="19"/>
      <c r="H40" s="19"/>
      <c r="I40" s="37">
        <f t="shared" si="0"/>
        <v>0</v>
      </c>
      <c r="J40" s="37">
        <f>IF(B40="",0,VLOOKUP(B40,Tabla1[],2,0))</f>
        <v>0</v>
      </c>
      <c r="K40" s="37">
        <f t="shared" si="1"/>
        <v>0</v>
      </c>
      <c r="L40" s="112"/>
      <c r="M40" s="113"/>
    </row>
    <row r="41" spans="1:13" ht="16.5" customHeight="1" x14ac:dyDescent="0.3">
      <c r="A41" s="22"/>
      <c r="B41" s="34"/>
      <c r="C41" s="110"/>
      <c r="D41" s="111"/>
      <c r="E41" s="19"/>
      <c r="F41" s="19"/>
      <c r="G41" s="19"/>
      <c r="H41" s="19"/>
      <c r="I41" s="37">
        <f t="shared" si="0"/>
        <v>0</v>
      </c>
      <c r="J41" s="37">
        <f>IF(B41="",0,VLOOKUP(B41,Tabla1[],2,0))</f>
        <v>0</v>
      </c>
      <c r="K41" s="37">
        <f t="shared" si="1"/>
        <v>0</v>
      </c>
      <c r="L41" s="112"/>
      <c r="M41" s="113"/>
    </row>
    <row r="42" spans="1:13" ht="16.5" customHeight="1" x14ac:dyDescent="0.3">
      <c r="A42" s="22"/>
      <c r="B42" s="34"/>
      <c r="C42" s="110"/>
      <c r="D42" s="111"/>
      <c r="E42" s="19"/>
      <c r="F42" s="19"/>
      <c r="G42" s="19"/>
      <c r="H42" s="19"/>
      <c r="I42" s="37">
        <f t="shared" si="0"/>
        <v>0</v>
      </c>
      <c r="J42" s="37">
        <f>IF(B42="",0,VLOOKUP(B42,Tabla1[],2,0))</f>
        <v>0</v>
      </c>
      <c r="K42" s="37">
        <f t="shared" si="1"/>
        <v>0</v>
      </c>
      <c r="L42" s="112"/>
      <c r="M42" s="113"/>
    </row>
    <row r="43" spans="1:13" ht="16.5" customHeight="1" x14ac:dyDescent="0.3">
      <c r="A43" s="22"/>
      <c r="B43" s="34"/>
      <c r="C43" s="110"/>
      <c r="D43" s="111"/>
      <c r="E43" s="19"/>
      <c r="F43" s="19"/>
      <c r="G43" s="19"/>
      <c r="H43" s="19"/>
      <c r="I43" s="37">
        <f t="shared" si="0"/>
        <v>0</v>
      </c>
      <c r="J43" s="37">
        <f>IF(B43="",0,VLOOKUP(B43,Tabla1[],2,0))</f>
        <v>0</v>
      </c>
      <c r="K43" s="37">
        <f t="shared" si="1"/>
        <v>0</v>
      </c>
      <c r="L43" s="112"/>
      <c r="M43" s="113"/>
    </row>
    <row r="44" spans="1:13" ht="16.5" customHeight="1" x14ac:dyDescent="0.3">
      <c r="A44" s="22"/>
      <c r="B44" s="34"/>
      <c r="C44" s="110"/>
      <c r="D44" s="111"/>
      <c r="E44" s="19"/>
      <c r="F44" s="19"/>
      <c r="G44" s="19"/>
      <c r="H44" s="19"/>
      <c r="I44" s="37">
        <f t="shared" si="0"/>
        <v>0</v>
      </c>
      <c r="J44" s="37">
        <f>IF(B44="",0,VLOOKUP(B44,Tabla1[],2,0))</f>
        <v>0</v>
      </c>
      <c r="K44" s="37">
        <f t="shared" si="1"/>
        <v>0</v>
      </c>
      <c r="L44" s="112"/>
      <c r="M44" s="113"/>
    </row>
    <row r="45" spans="1:13" ht="16.5" customHeight="1" x14ac:dyDescent="0.3">
      <c r="A45" s="22"/>
      <c r="B45" s="34"/>
      <c r="C45" s="110"/>
      <c r="D45" s="111"/>
      <c r="E45" s="19"/>
      <c r="F45" s="19"/>
      <c r="G45" s="19"/>
      <c r="H45" s="19"/>
      <c r="I45" s="37">
        <f t="shared" si="0"/>
        <v>0</v>
      </c>
      <c r="J45" s="37">
        <f>IF(B45="",0,VLOOKUP(B45,Tabla1[],2,0))</f>
        <v>0</v>
      </c>
      <c r="K45" s="37">
        <f t="shared" si="1"/>
        <v>0</v>
      </c>
      <c r="L45" s="112"/>
      <c r="M45" s="113"/>
    </row>
    <row r="46" spans="1:13" ht="16.5" customHeight="1" x14ac:dyDescent="0.3">
      <c r="A46" s="22"/>
      <c r="B46" s="34"/>
      <c r="C46" s="110"/>
      <c r="D46" s="111"/>
      <c r="E46" s="19"/>
      <c r="F46" s="19"/>
      <c r="G46" s="19"/>
      <c r="H46" s="19"/>
      <c r="I46" s="37">
        <f t="shared" si="0"/>
        <v>0</v>
      </c>
      <c r="J46" s="37">
        <f>IF(B46="",0,VLOOKUP(B46,Tabla1[],2,0))</f>
        <v>0</v>
      </c>
      <c r="K46" s="37">
        <f t="shared" si="1"/>
        <v>0</v>
      </c>
      <c r="L46" s="112"/>
      <c r="M46" s="113"/>
    </row>
    <row r="47" spans="1:13" ht="16.5" customHeight="1" x14ac:dyDescent="0.3">
      <c r="A47" s="22"/>
      <c r="B47" s="34"/>
      <c r="C47" s="110"/>
      <c r="D47" s="111"/>
      <c r="E47" s="19"/>
      <c r="F47" s="19"/>
      <c r="G47" s="19"/>
      <c r="H47" s="19"/>
      <c r="I47" s="37">
        <f t="shared" si="0"/>
        <v>0</v>
      </c>
      <c r="J47" s="37">
        <f>IF(B47="",0,VLOOKUP(B47,Tabla1[],2,0))</f>
        <v>0</v>
      </c>
      <c r="K47" s="37">
        <f t="shared" si="1"/>
        <v>0</v>
      </c>
      <c r="L47" s="112"/>
      <c r="M47" s="113"/>
    </row>
    <row r="48" spans="1:13" ht="16.5" customHeight="1" x14ac:dyDescent="0.3">
      <c r="A48" s="22"/>
      <c r="B48" s="34"/>
      <c r="C48" s="110"/>
      <c r="D48" s="111"/>
      <c r="E48" s="19"/>
      <c r="F48" s="19"/>
      <c r="G48" s="19"/>
      <c r="H48" s="19"/>
      <c r="I48" s="37">
        <f t="shared" si="0"/>
        <v>0</v>
      </c>
      <c r="J48" s="37">
        <f>IF(B48="",0,VLOOKUP(B48,Tabla1[],2,0))</f>
        <v>0</v>
      </c>
      <c r="K48" s="37">
        <f t="shared" si="1"/>
        <v>0</v>
      </c>
      <c r="L48" s="112"/>
      <c r="M48" s="113"/>
    </row>
    <row r="49" spans="1:13" ht="16.5" customHeight="1" x14ac:dyDescent="0.3">
      <c r="A49" s="22"/>
      <c r="B49" s="34"/>
      <c r="C49" s="110"/>
      <c r="D49" s="111"/>
      <c r="E49" s="19"/>
      <c r="F49" s="19"/>
      <c r="G49" s="19"/>
      <c r="H49" s="19"/>
      <c r="I49" s="37">
        <f t="shared" si="0"/>
        <v>0</v>
      </c>
      <c r="J49" s="37">
        <f>IF(B49="",0,VLOOKUP(B49,Tabla1[],2,0))</f>
        <v>0</v>
      </c>
      <c r="K49" s="37">
        <f t="shared" si="1"/>
        <v>0</v>
      </c>
      <c r="L49" s="112"/>
      <c r="M49" s="113"/>
    </row>
    <row r="50" spans="1:13" ht="16.5" customHeight="1" x14ac:dyDescent="0.3">
      <c r="A50" s="22"/>
      <c r="B50" s="34"/>
      <c r="C50" s="110"/>
      <c r="D50" s="111"/>
      <c r="E50" s="19"/>
      <c r="F50" s="19"/>
      <c r="G50" s="19"/>
      <c r="H50" s="19"/>
      <c r="I50" s="37">
        <f t="shared" si="0"/>
        <v>0</v>
      </c>
      <c r="J50" s="37">
        <f>IF(B50="",0,VLOOKUP(B50,Tabla1[],2,0))</f>
        <v>0</v>
      </c>
      <c r="K50" s="37">
        <f t="shared" si="1"/>
        <v>0</v>
      </c>
      <c r="L50" s="112"/>
      <c r="M50" s="113"/>
    </row>
    <row r="51" spans="1:13" ht="16.5" customHeight="1" x14ac:dyDescent="0.3">
      <c r="A51" s="22"/>
      <c r="B51" s="34"/>
      <c r="C51" s="110"/>
      <c r="D51" s="111"/>
      <c r="E51" s="19"/>
      <c r="F51" s="19"/>
      <c r="G51" s="19"/>
      <c r="H51" s="19"/>
      <c r="I51" s="37">
        <f t="shared" si="0"/>
        <v>0</v>
      </c>
      <c r="J51" s="37">
        <f>IF(B51="",0,VLOOKUP(B51,Tabla1[],2,0))</f>
        <v>0</v>
      </c>
      <c r="K51" s="37">
        <f t="shared" si="1"/>
        <v>0</v>
      </c>
      <c r="L51" s="112"/>
      <c r="M51" s="113"/>
    </row>
    <row r="52" spans="1:13" ht="16.5" customHeight="1" x14ac:dyDescent="0.3">
      <c r="A52" s="22"/>
      <c r="B52" s="34"/>
      <c r="C52" s="110"/>
      <c r="D52" s="111"/>
      <c r="E52" s="19"/>
      <c r="F52" s="19"/>
      <c r="G52" s="19"/>
      <c r="H52" s="19"/>
      <c r="I52" s="37">
        <f t="shared" si="0"/>
        <v>0</v>
      </c>
      <c r="J52" s="37">
        <f>IF(B52="",0,VLOOKUP(B52,Tabla1[],2,0))</f>
        <v>0</v>
      </c>
      <c r="K52" s="37">
        <f t="shared" si="1"/>
        <v>0</v>
      </c>
      <c r="L52" s="112"/>
      <c r="M52" s="113"/>
    </row>
    <row r="53" spans="1:13" ht="16.5" customHeight="1" x14ac:dyDescent="0.3">
      <c r="A53" s="22"/>
      <c r="B53" s="34"/>
      <c r="C53" s="110"/>
      <c r="D53" s="111"/>
      <c r="E53" s="19"/>
      <c r="F53" s="19"/>
      <c r="G53" s="19"/>
      <c r="H53" s="19"/>
      <c r="I53" s="37">
        <f t="shared" si="0"/>
        <v>0</v>
      </c>
      <c r="J53" s="37">
        <f>IF(B53="",0,VLOOKUP(B53,Tabla1[],2,0))</f>
        <v>0</v>
      </c>
      <c r="K53" s="37">
        <f t="shared" si="1"/>
        <v>0</v>
      </c>
      <c r="L53" s="112"/>
      <c r="M53" s="113"/>
    </row>
    <row r="54" spans="1:13" ht="16.5" customHeight="1" x14ac:dyDescent="0.3">
      <c r="A54" s="22"/>
      <c r="B54" s="34"/>
      <c r="C54" s="110"/>
      <c r="D54" s="111"/>
      <c r="E54" s="19"/>
      <c r="F54" s="19"/>
      <c r="G54" s="19"/>
      <c r="H54" s="19"/>
      <c r="I54" s="37">
        <f t="shared" si="0"/>
        <v>0</v>
      </c>
      <c r="J54" s="37">
        <f>IF(B54="",0,VLOOKUP(B54,Tabla1[],2,0))</f>
        <v>0</v>
      </c>
      <c r="K54" s="37">
        <f t="shared" si="1"/>
        <v>0</v>
      </c>
      <c r="L54" s="112"/>
      <c r="M54" s="113"/>
    </row>
    <row r="55" spans="1:13" ht="16.5" customHeight="1" x14ac:dyDescent="0.3">
      <c r="A55" s="22"/>
      <c r="B55" s="34"/>
      <c r="C55" s="110"/>
      <c r="D55" s="111"/>
      <c r="E55" s="19"/>
      <c r="F55" s="19"/>
      <c r="G55" s="19"/>
      <c r="H55" s="19"/>
      <c r="I55" s="37">
        <f t="shared" si="0"/>
        <v>0</v>
      </c>
      <c r="J55" s="37">
        <f>IF(B55="",0,VLOOKUP(B55,Tabla1[],2,0))</f>
        <v>0</v>
      </c>
      <c r="K55" s="37">
        <f t="shared" si="1"/>
        <v>0</v>
      </c>
      <c r="L55" s="112"/>
      <c r="M55" s="113"/>
    </row>
    <row r="56" spans="1:13" ht="16.5" customHeight="1" x14ac:dyDescent="0.3">
      <c r="A56" s="22"/>
      <c r="B56" s="34"/>
      <c r="C56" s="110"/>
      <c r="D56" s="111"/>
      <c r="E56" s="19"/>
      <c r="F56" s="19"/>
      <c r="G56" s="19"/>
      <c r="H56" s="19"/>
      <c r="I56" s="37">
        <f t="shared" si="0"/>
        <v>0</v>
      </c>
      <c r="J56" s="37">
        <f>IF(B56="",0,VLOOKUP(B56,Tabla1[],2,0))</f>
        <v>0</v>
      </c>
      <c r="K56" s="37">
        <f t="shared" si="1"/>
        <v>0</v>
      </c>
      <c r="L56" s="112"/>
      <c r="M56" s="113"/>
    </row>
    <row r="57" spans="1:13" ht="16.5" customHeight="1" x14ac:dyDescent="0.3">
      <c r="A57" s="22"/>
      <c r="B57" s="34"/>
      <c r="C57" s="110"/>
      <c r="D57" s="111"/>
      <c r="E57" s="19"/>
      <c r="F57" s="19"/>
      <c r="G57" s="19"/>
      <c r="H57" s="19"/>
      <c r="I57" s="37">
        <f t="shared" si="0"/>
        <v>0</v>
      </c>
      <c r="J57" s="37">
        <f>IF(B57="",0,VLOOKUP(B57,Tabla1[],2,0))</f>
        <v>0</v>
      </c>
      <c r="K57" s="37">
        <f t="shared" si="1"/>
        <v>0</v>
      </c>
      <c r="L57" s="112"/>
      <c r="M57" s="113"/>
    </row>
    <row r="58" spans="1:13" ht="16.5" customHeight="1" x14ac:dyDescent="0.3">
      <c r="A58" s="22"/>
      <c r="B58" s="34"/>
      <c r="C58" s="110"/>
      <c r="D58" s="111"/>
      <c r="E58" s="19"/>
      <c r="F58" s="19"/>
      <c r="G58" s="19"/>
      <c r="H58" s="19"/>
      <c r="I58" s="37">
        <f t="shared" si="0"/>
        <v>0</v>
      </c>
      <c r="J58" s="37">
        <f>IF(B58="",0,VLOOKUP(B58,Tabla1[],2,0))</f>
        <v>0</v>
      </c>
      <c r="K58" s="37">
        <f t="shared" si="1"/>
        <v>0</v>
      </c>
      <c r="L58" s="112"/>
      <c r="M58" s="113"/>
    </row>
    <row r="59" spans="1:13" ht="16.5" customHeight="1" x14ac:dyDescent="0.3">
      <c r="A59" s="22"/>
      <c r="B59" s="34"/>
      <c r="C59" s="110"/>
      <c r="D59" s="111"/>
      <c r="E59" s="19"/>
      <c r="F59" s="19"/>
      <c r="G59" s="19"/>
      <c r="H59" s="19"/>
      <c r="I59" s="37">
        <f t="shared" si="0"/>
        <v>0</v>
      </c>
      <c r="J59" s="37">
        <f>IF(B59="",0,VLOOKUP(B59,Tabla1[],2,0))</f>
        <v>0</v>
      </c>
      <c r="K59" s="37">
        <f t="shared" si="1"/>
        <v>0</v>
      </c>
      <c r="L59" s="112"/>
      <c r="M59" s="113"/>
    </row>
    <row r="60" spans="1:13" ht="16.5" customHeight="1" x14ac:dyDescent="0.3">
      <c r="A60" s="22"/>
      <c r="B60" s="34"/>
      <c r="C60" s="110"/>
      <c r="D60" s="111"/>
      <c r="E60" s="19"/>
      <c r="F60" s="19"/>
      <c r="G60" s="19"/>
      <c r="H60" s="19"/>
      <c r="I60" s="37">
        <f t="shared" si="0"/>
        <v>0</v>
      </c>
      <c r="J60" s="37">
        <f>IF(B60="",0,VLOOKUP(B60,Tabla1[],2,0))</f>
        <v>0</v>
      </c>
      <c r="K60" s="37">
        <f t="shared" si="1"/>
        <v>0</v>
      </c>
      <c r="L60" s="112"/>
      <c r="M60" s="113"/>
    </row>
    <row r="61" spans="1:13" ht="16.5" customHeight="1" x14ac:dyDescent="0.3">
      <c r="A61" s="22"/>
      <c r="B61" s="34"/>
      <c r="C61" s="110"/>
      <c r="D61" s="111"/>
      <c r="E61" s="19"/>
      <c r="F61" s="19"/>
      <c r="G61" s="19"/>
      <c r="H61" s="19"/>
      <c r="I61" s="37">
        <f t="shared" si="0"/>
        <v>0</v>
      </c>
      <c r="J61" s="37">
        <f>IF(B61="",0,VLOOKUP(B61,Tabla1[],2,0))</f>
        <v>0</v>
      </c>
      <c r="K61" s="37">
        <f t="shared" si="1"/>
        <v>0</v>
      </c>
      <c r="L61" s="112"/>
      <c r="M61" s="113"/>
    </row>
    <row r="62" spans="1:13" ht="16.5" customHeight="1" x14ac:dyDescent="0.3">
      <c r="A62" s="22"/>
      <c r="B62" s="34"/>
      <c r="C62" s="110"/>
      <c r="D62" s="111"/>
      <c r="E62" s="19"/>
      <c r="F62" s="19"/>
      <c r="G62" s="19"/>
      <c r="H62" s="19"/>
      <c r="I62" s="37">
        <f t="shared" si="0"/>
        <v>0</v>
      </c>
      <c r="J62" s="37">
        <f>IF(B62="",0,VLOOKUP(B62,Tabla1[],2,0))</f>
        <v>0</v>
      </c>
      <c r="K62" s="37">
        <f t="shared" si="1"/>
        <v>0</v>
      </c>
      <c r="L62" s="112"/>
      <c r="M62" s="113"/>
    </row>
    <row r="63" spans="1:13" ht="16.5" customHeight="1" x14ac:dyDescent="0.3">
      <c r="A63" s="22"/>
      <c r="B63" s="34"/>
      <c r="C63" s="110"/>
      <c r="D63" s="111"/>
      <c r="E63" s="19"/>
      <c r="F63" s="19"/>
      <c r="G63" s="19"/>
      <c r="H63" s="19"/>
      <c r="I63" s="37">
        <f t="shared" si="0"/>
        <v>0</v>
      </c>
      <c r="J63" s="37">
        <f>IF(B63="",0,VLOOKUP(B63,Tabla1[],2,0))</f>
        <v>0</v>
      </c>
      <c r="K63" s="37">
        <f t="shared" si="1"/>
        <v>0</v>
      </c>
      <c r="L63" s="112"/>
      <c r="M63" s="113"/>
    </row>
    <row r="64" spans="1:13" ht="16.5" customHeight="1" x14ac:dyDescent="0.3">
      <c r="A64" s="22"/>
      <c r="B64" s="34"/>
      <c r="C64" s="110"/>
      <c r="D64" s="111"/>
      <c r="E64" s="19"/>
      <c r="F64" s="19"/>
      <c r="G64" s="19"/>
      <c r="H64" s="19"/>
      <c r="I64" s="37">
        <f t="shared" si="0"/>
        <v>0</v>
      </c>
      <c r="J64" s="37">
        <f>IF(B64="",0,VLOOKUP(B64,Tabla1[],2,0))</f>
        <v>0</v>
      </c>
      <c r="K64" s="37">
        <f t="shared" si="1"/>
        <v>0</v>
      </c>
      <c r="L64" s="112"/>
      <c r="M64" s="113"/>
    </row>
    <row r="65" spans="1:13" ht="16.5" customHeight="1" x14ac:dyDescent="0.3">
      <c r="A65" s="22"/>
      <c r="B65" s="34"/>
      <c r="C65" s="110"/>
      <c r="D65" s="111"/>
      <c r="E65" s="19"/>
      <c r="F65" s="19"/>
      <c r="G65" s="19"/>
      <c r="H65" s="19"/>
      <c r="I65" s="37">
        <f t="shared" si="0"/>
        <v>0</v>
      </c>
      <c r="J65" s="37">
        <f>IF(B65="",0,VLOOKUP(B65,Tabla1[],2,0))</f>
        <v>0</v>
      </c>
      <c r="K65" s="37">
        <f t="shared" si="1"/>
        <v>0</v>
      </c>
      <c r="L65" s="112"/>
      <c r="M65" s="113"/>
    </row>
    <row r="66" spans="1:13" ht="16.5" customHeight="1" x14ac:dyDescent="0.3">
      <c r="A66" s="22"/>
      <c r="B66" s="34"/>
      <c r="C66" s="110"/>
      <c r="D66" s="111"/>
      <c r="E66" s="19"/>
      <c r="F66" s="19"/>
      <c r="G66" s="19"/>
      <c r="H66" s="19"/>
      <c r="I66" s="37">
        <f t="shared" si="0"/>
        <v>0</v>
      </c>
      <c r="J66" s="37">
        <f>IF(B66="",0,VLOOKUP(B66,Tabla1[],2,0))</f>
        <v>0</v>
      </c>
      <c r="K66" s="37">
        <f t="shared" si="1"/>
        <v>0</v>
      </c>
      <c r="L66" s="112"/>
      <c r="M66" s="113"/>
    </row>
    <row r="67" spans="1:13" ht="16.5" customHeight="1" x14ac:dyDescent="0.3">
      <c r="A67" s="22"/>
      <c r="B67" s="34"/>
      <c r="C67" s="110"/>
      <c r="D67" s="111"/>
      <c r="E67" s="19"/>
      <c r="F67" s="19"/>
      <c r="G67" s="19"/>
      <c r="H67" s="19"/>
      <c r="I67" s="37">
        <f t="shared" si="0"/>
        <v>0</v>
      </c>
      <c r="J67" s="37">
        <f>IF(B67="",0,VLOOKUP(B67,Tabla1[],2,0))</f>
        <v>0</v>
      </c>
      <c r="K67" s="37">
        <f t="shared" si="1"/>
        <v>0</v>
      </c>
      <c r="L67" s="112"/>
      <c r="M67" s="113"/>
    </row>
    <row r="68" spans="1:13" ht="16.5" customHeight="1" x14ac:dyDescent="0.3">
      <c r="A68" s="22"/>
      <c r="B68" s="34"/>
      <c r="C68" s="110"/>
      <c r="D68" s="111"/>
      <c r="E68" s="19"/>
      <c r="F68" s="19"/>
      <c r="G68" s="19"/>
      <c r="H68" s="19"/>
      <c r="I68" s="37">
        <f t="shared" ref="I68:I150" si="2">E68-F68-G68</f>
        <v>0</v>
      </c>
      <c r="J68" s="37">
        <f>IF(B68="",0,VLOOKUP(B68,Tabla1[],2,0))</f>
        <v>0</v>
      </c>
      <c r="K68" s="37">
        <f t="shared" ref="K68:K131" si="3">IF(E68&lt;0,J68*(-1),J68)</f>
        <v>0</v>
      </c>
      <c r="L68" s="112"/>
      <c r="M68" s="113"/>
    </row>
    <row r="69" spans="1:13" ht="16.5" customHeight="1" x14ac:dyDescent="0.3">
      <c r="A69" s="22"/>
      <c r="B69" s="34"/>
      <c r="C69" s="110"/>
      <c r="D69" s="111"/>
      <c r="E69" s="19"/>
      <c r="F69" s="19"/>
      <c r="G69" s="19"/>
      <c r="H69" s="19"/>
      <c r="I69" s="37">
        <f t="shared" si="2"/>
        <v>0</v>
      </c>
      <c r="J69" s="37">
        <f>IF(B69="",0,VLOOKUP(B69,Tabla1[],2,0))</f>
        <v>0</v>
      </c>
      <c r="K69" s="37">
        <f t="shared" si="3"/>
        <v>0</v>
      </c>
      <c r="L69" s="112"/>
      <c r="M69" s="113"/>
    </row>
    <row r="70" spans="1:13" ht="16.5" customHeight="1" x14ac:dyDescent="0.3">
      <c r="A70" s="22"/>
      <c r="B70" s="34"/>
      <c r="C70" s="110"/>
      <c r="D70" s="111"/>
      <c r="E70" s="19"/>
      <c r="F70" s="19"/>
      <c r="G70" s="19"/>
      <c r="H70" s="19"/>
      <c r="I70" s="37">
        <f t="shared" si="2"/>
        <v>0</v>
      </c>
      <c r="J70" s="37">
        <f>IF(B70="",0,VLOOKUP(B70,Tabla1[],2,0))</f>
        <v>0</v>
      </c>
      <c r="K70" s="37">
        <f t="shared" si="3"/>
        <v>0</v>
      </c>
      <c r="L70" s="112"/>
      <c r="M70" s="113"/>
    </row>
    <row r="71" spans="1:13" ht="16.5" customHeight="1" x14ac:dyDescent="0.3">
      <c r="A71" s="22"/>
      <c r="B71" s="34"/>
      <c r="C71" s="110"/>
      <c r="D71" s="111"/>
      <c r="E71" s="19"/>
      <c r="F71" s="19"/>
      <c r="G71" s="19"/>
      <c r="H71" s="19"/>
      <c r="I71" s="37">
        <f t="shared" si="2"/>
        <v>0</v>
      </c>
      <c r="J71" s="37">
        <f>IF(B71="",0,VLOOKUP(B71,Tabla1[],2,0))</f>
        <v>0</v>
      </c>
      <c r="K71" s="37">
        <f t="shared" si="3"/>
        <v>0</v>
      </c>
      <c r="L71" s="112"/>
      <c r="M71" s="113"/>
    </row>
    <row r="72" spans="1:13" ht="16.5" customHeight="1" x14ac:dyDescent="0.3">
      <c r="A72" s="22"/>
      <c r="B72" s="34"/>
      <c r="C72" s="110"/>
      <c r="D72" s="111"/>
      <c r="E72" s="19"/>
      <c r="F72" s="19"/>
      <c r="G72" s="19"/>
      <c r="H72" s="19"/>
      <c r="I72" s="37">
        <f t="shared" si="2"/>
        <v>0</v>
      </c>
      <c r="J72" s="37">
        <f>IF(B72="",0,VLOOKUP(B72,Tabla1[],2,0))</f>
        <v>0</v>
      </c>
      <c r="K72" s="37">
        <f t="shared" si="3"/>
        <v>0</v>
      </c>
      <c r="L72" s="112"/>
      <c r="M72" s="113"/>
    </row>
    <row r="73" spans="1:13" ht="16.5" customHeight="1" x14ac:dyDescent="0.3">
      <c r="A73" s="22"/>
      <c r="B73" s="34"/>
      <c r="C73" s="110"/>
      <c r="D73" s="111"/>
      <c r="E73" s="19"/>
      <c r="F73" s="19"/>
      <c r="G73" s="19"/>
      <c r="H73" s="19"/>
      <c r="I73" s="37">
        <f t="shared" si="2"/>
        <v>0</v>
      </c>
      <c r="J73" s="37">
        <f>IF(B73="",0,VLOOKUP(B73,Tabla1[],2,0))</f>
        <v>0</v>
      </c>
      <c r="K73" s="37">
        <f t="shared" si="3"/>
        <v>0</v>
      </c>
      <c r="L73" s="112"/>
      <c r="M73" s="113"/>
    </row>
    <row r="74" spans="1:13" ht="16.5" customHeight="1" x14ac:dyDescent="0.3">
      <c r="A74" s="22"/>
      <c r="B74" s="34"/>
      <c r="C74" s="110"/>
      <c r="D74" s="111"/>
      <c r="E74" s="19"/>
      <c r="F74" s="19"/>
      <c r="G74" s="19"/>
      <c r="H74" s="19"/>
      <c r="I74" s="37">
        <f t="shared" si="2"/>
        <v>0</v>
      </c>
      <c r="J74" s="37">
        <f>IF(B74="",0,VLOOKUP(B74,Tabla1[],2,0))</f>
        <v>0</v>
      </c>
      <c r="K74" s="37">
        <f t="shared" si="3"/>
        <v>0</v>
      </c>
      <c r="L74" s="112"/>
      <c r="M74" s="113"/>
    </row>
    <row r="75" spans="1:13" ht="16.5" customHeight="1" x14ac:dyDescent="0.3">
      <c r="A75" s="22"/>
      <c r="B75" s="34"/>
      <c r="C75" s="110"/>
      <c r="D75" s="111"/>
      <c r="E75" s="19"/>
      <c r="F75" s="19"/>
      <c r="G75" s="19"/>
      <c r="H75" s="19"/>
      <c r="I75" s="37">
        <f t="shared" si="2"/>
        <v>0</v>
      </c>
      <c r="J75" s="37">
        <f>IF(B75="",0,VLOOKUP(B75,Tabla1[],2,0))</f>
        <v>0</v>
      </c>
      <c r="K75" s="37">
        <f t="shared" si="3"/>
        <v>0</v>
      </c>
      <c r="L75" s="112"/>
      <c r="M75" s="113"/>
    </row>
    <row r="76" spans="1:13" ht="16.5" customHeight="1" x14ac:dyDescent="0.3">
      <c r="A76" s="22"/>
      <c r="B76" s="34"/>
      <c r="C76" s="110"/>
      <c r="D76" s="111"/>
      <c r="E76" s="19"/>
      <c r="F76" s="19"/>
      <c r="G76" s="19"/>
      <c r="H76" s="19"/>
      <c r="I76" s="37">
        <f t="shared" si="2"/>
        <v>0</v>
      </c>
      <c r="J76" s="37">
        <f>IF(B76="",0,VLOOKUP(B76,Tabla1[],2,0))</f>
        <v>0</v>
      </c>
      <c r="K76" s="37">
        <f t="shared" si="3"/>
        <v>0</v>
      </c>
      <c r="L76" s="112"/>
      <c r="M76" s="113"/>
    </row>
    <row r="77" spans="1:13" ht="16.5" customHeight="1" x14ac:dyDescent="0.3">
      <c r="A77" s="22"/>
      <c r="B77" s="34"/>
      <c r="C77" s="110"/>
      <c r="D77" s="111"/>
      <c r="E77" s="19"/>
      <c r="F77" s="19"/>
      <c r="G77" s="19"/>
      <c r="H77" s="19"/>
      <c r="I77" s="37">
        <f t="shared" si="2"/>
        <v>0</v>
      </c>
      <c r="J77" s="37">
        <f>IF(B77="",0,VLOOKUP(B77,Tabla1[],2,0))</f>
        <v>0</v>
      </c>
      <c r="K77" s="37">
        <f t="shared" si="3"/>
        <v>0</v>
      </c>
      <c r="L77" s="112"/>
      <c r="M77" s="113"/>
    </row>
    <row r="78" spans="1:13" ht="16.5" customHeight="1" x14ac:dyDescent="0.3">
      <c r="A78" s="22"/>
      <c r="B78" s="34"/>
      <c r="C78" s="110"/>
      <c r="D78" s="111"/>
      <c r="E78" s="19"/>
      <c r="F78" s="19"/>
      <c r="G78" s="19"/>
      <c r="H78" s="19"/>
      <c r="I78" s="37">
        <f t="shared" si="2"/>
        <v>0</v>
      </c>
      <c r="J78" s="37">
        <f>IF(B78="",0,VLOOKUP(B78,Tabla1[],2,0))</f>
        <v>0</v>
      </c>
      <c r="K78" s="37">
        <f t="shared" si="3"/>
        <v>0</v>
      </c>
      <c r="L78" s="112"/>
      <c r="M78" s="113"/>
    </row>
    <row r="79" spans="1:13" ht="16.5" customHeight="1" x14ac:dyDescent="0.3">
      <c r="A79" s="22"/>
      <c r="B79" s="34"/>
      <c r="C79" s="110"/>
      <c r="D79" s="111"/>
      <c r="E79" s="19"/>
      <c r="F79" s="19"/>
      <c r="G79" s="19"/>
      <c r="H79" s="19"/>
      <c r="I79" s="37">
        <f t="shared" si="2"/>
        <v>0</v>
      </c>
      <c r="J79" s="37">
        <f>IF(B79="",0,VLOOKUP(B79,Tabla1[],2,0))</f>
        <v>0</v>
      </c>
      <c r="K79" s="37">
        <f t="shared" si="3"/>
        <v>0</v>
      </c>
      <c r="L79" s="112"/>
      <c r="M79" s="113"/>
    </row>
    <row r="80" spans="1:13" ht="16.5" customHeight="1" x14ac:dyDescent="0.3">
      <c r="A80" s="22"/>
      <c r="B80" s="34"/>
      <c r="C80" s="110"/>
      <c r="D80" s="111"/>
      <c r="E80" s="19"/>
      <c r="F80" s="19"/>
      <c r="G80" s="19"/>
      <c r="H80" s="19"/>
      <c r="I80" s="37">
        <f t="shared" si="2"/>
        <v>0</v>
      </c>
      <c r="J80" s="37">
        <f>IF(B80="",0,VLOOKUP(B80,Tabla1[],2,0))</f>
        <v>0</v>
      </c>
      <c r="K80" s="37">
        <f t="shared" si="3"/>
        <v>0</v>
      </c>
      <c r="L80" s="112"/>
      <c r="M80" s="113"/>
    </row>
    <row r="81" spans="1:13" ht="16.5" customHeight="1" x14ac:dyDescent="0.3">
      <c r="A81" s="22"/>
      <c r="B81" s="34"/>
      <c r="C81" s="110"/>
      <c r="D81" s="111"/>
      <c r="E81" s="19"/>
      <c r="F81" s="19"/>
      <c r="G81" s="19"/>
      <c r="H81" s="19"/>
      <c r="I81" s="37">
        <f t="shared" si="2"/>
        <v>0</v>
      </c>
      <c r="J81" s="37">
        <f>IF(B81="",0,VLOOKUP(B81,Tabla1[],2,0))</f>
        <v>0</v>
      </c>
      <c r="K81" s="37">
        <f t="shared" si="3"/>
        <v>0</v>
      </c>
      <c r="L81" s="112"/>
      <c r="M81" s="113"/>
    </row>
    <row r="82" spans="1:13" ht="16.5" customHeight="1" x14ac:dyDescent="0.3">
      <c r="A82" s="22"/>
      <c r="B82" s="34"/>
      <c r="C82" s="110"/>
      <c r="D82" s="111"/>
      <c r="E82" s="19"/>
      <c r="F82" s="19"/>
      <c r="G82" s="19"/>
      <c r="H82" s="19"/>
      <c r="I82" s="37">
        <f t="shared" si="2"/>
        <v>0</v>
      </c>
      <c r="J82" s="37">
        <f>IF(B82="",0,VLOOKUP(B82,Tabla1[],2,0))</f>
        <v>0</v>
      </c>
      <c r="K82" s="37">
        <f t="shared" si="3"/>
        <v>0</v>
      </c>
      <c r="L82" s="112"/>
      <c r="M82" s="113"/>
    </row>
    <row r="83" spans="1:13" ht="16.5" customHeight="1" x14ac:dyDescent="0.3">
      <c r="A83" s="22"/>
      <c r="B83" s="34"/>
      <c r="C83" s="110"/>
      <c r="D83" s="111"/>
      <c r="E83" s="19"/>
      <c r="F83" s="19"/>
      <c r="G83" s="19"/>
      <c r="H83" s="19"/>
      <c r="I83" s="37">
        <f t="shared" si="2"/>
        <v>0</v>
      </c>
      <c r="J83" s="37">
        <f>IF(B83="",0,VLOOKUP(B83,Tabla1[],2,0))</f>
        <v>0</v>
      </c>
      <c r="K83" s="37">
        <f t="shared" si="3"/>
        <v>0</v>
      </c>
      <c r="L83" s="112"/>
      <c r="M83" s="113"/>
    </row>
    <row r="84" spans="1:13" ht="16.5" customHeight="1" x14ac:dyDescent="0.3">
      <c r="A84" s="22"/>
      <c r="B84" s="34"/>
      <c r="C84" s="110"/>
      <c r="D84" s="111"/>
      <c r="E84" s="19"/>
      <c r="F84" s="19"/>
      <c r="G84" s="19"/>
      <c r="H84" s="19"/>
      <c r="I84" s="37">
        <f t="shared" si="2"/>
        <v>0</v>
      </c>
      <c r="J84" s="37">
        <f>IF(B84="",0,VLOOKUP(B84,Tabla1[],2,0))</f>
        <v>0</v>
      </c>
      <c r="K84" s="37">
        <f t="shared" si="3"/>
        <v>0</v>
      </c>
      <c r="L84" s="112"/>
      <c r="M84" s="113"/>
    </row>
    <row r="85" spans="1:13" ht="16.5" customHeight="1" x14ac:dyDescent="0.3">
      <c r="A85" s="22"/>
      <c r="B85" s="34"/>
      <c r="C85" s="110"/>
      <c r="D85" s="111"/>
      <c r="E85" s="19"/>
      <c r="F85" s="19"/>
      <c r="G85" s="19"/>
      <c r="H85" s="19"/>
      <c r="I85" s="37">
        <f t="shared" si="2"/>
        <v>0</v>
      </c>
      <c r="J85" s="37">
        <f>IF(B85="",0,VLOOKUP(B85,Tabla1[],2,0))</f>
        <v>0</v>
      </c>
      <c r="K85" s="37">
        <f t="shared" si="3"/>
        <v>0</v>
      </c>
      <c r="L85" s="112"/>
      <c r="M85" s="113"/>
    </row>
    <row r="86" spans="1:13" ht="16.5" customHeight="1" x14ac:dyDescent="0.3">
      <c r="A86" s="22"/>
      <c r="B86" s="34"/>
      <c r="C86" s="110"/>
      <c r="D86" s="111"/>
      <c r="E86" s="19"/>
      <c r="F86" s="19"/>
      <c r="G86" s="19"/>
      <c r="H86" s="19"/>
      <c r="I86" s="37">
        <f t="shared" si="2"/>
        <v>0</v>
      </c>
      <c r="J86" s="37">
        <f>IF(B86="",0,VLOOKUP(B86,Tabla1[],2,0))</f>
        <v>0</v>
      </c>
      <c r="K86" s="37">
        <f t="shared" si="3"/>
        <v>0</v>
      </c>
      <c r="L86" s="112"/>
      <c r="M86" s="113"/>
    </row>
    <row r="87" spans="1:13" ht="16.5" customHeight="1" x14ac:dyDescent="0.3">
      <c r="A87" s="22"/>
      <c r="B87" s="34"/>
      <c r="C87" s="110"/>
      <c r="D87" s="111"/>
      <c r="E87" s="19"/>
      <c r="F87" s="19"/>
      <c r="G87" s="19"/>
      <c r="H87" s="19"/>
      <c r="I87" s="37">
        <f t="shared" si="2"/>
        <v>0</v>
      </c>
      <c r="J87" s="37">
        <f>IF(B87="",0,VLOOKUP(B87,Tabla1[],2,0))</f>
        <v>0</v>
      </c>
      <c r="K87" s="37">
        <f t="shared" si="3"/>
        <v>0</v>
      </c>
      <c r="L87" s="112"/>
      <c r="M87" s="113"/>
    </row>
    <row r="88" spans="1:13" ht="16.5" customHeight="1" x14ac:dyDescent="0.3">
      <c r="A88" s="22"/>
      <c r="B88" s="34"/>
      <c r="C88" s="110"/>
      <c r="D88" s="111"/>
      <c r="E88" s="19"/>
      <c r="F88" s="19"/>
      <c r="G88" s="19"/>
      <c r="H88" s="19"/>
      <c r="I88" s="37">
        <f t="shared" si="2"/>
        <v>0</v>
      </c>
      <c r="J88" s="37">
        <f>IF(B88="",0,VLOOKUP(B88,Tabla1[],2,0))</f>
        <v>0</v>
      </c>
      <c r="K88" s="37">
        <f t="shared" si="3"/>
        <v>0</v>
      </c>
      <c r="L88" s="112"/>
      <c r="M88" s="113"/>
    </row>
    <row r="89" spans="1:13" ht="16.5" customHeight="1" x14ac:dyDescent="0.3">
      <c r="A89" s="22"/>
      <c r="B89" s="34"/>
      <c r="C89" s="110"/>
      <c r="D89" s="111"/>
      <c r="E89" s="19"/>
      <c r="F89" s="19"/>
      <c r="G89" s="19"/>
      <c r="H89" s="19"/>
      <c r="I89" s="37">
        <f t="shared" si="2"/>
        <v>0</v>
      </c>
      <c r="J89" s="37">
        <f>IF(B89="",0,VLOOKUP(B89,Tabla1[],2,0))</f>
        <v>0</v>
      </c>
      <c r="K89" s="37">
        <f t="shared" si="3"/>
        <v>0</v>
      </c>
      <c r="L89" s="112"/>
      <c r="M89" s="113"/>
    </row>
    <row r="90" spans="1:13" ht="16.5" customHeight="1" x14ac:dyDescent="0.3">
      <c r="A90" s="22"/>
      <c r="B90" s="34"/>
      <c r="C90" s="110"/>
      <c r="D90" s="111"/>
      <c r="E90" s="19"/>
      <c r="F90" s="19"/>
      <c r="G90" s="19"/>
      <c r="H90" s="19"/>
      <c r="I90" s="37">
        <f t="shared" si="2"/>
        <v>0</v>
      </c>
      <c r="J90" s="37">
        <f>IF(B90="",0,VLOOKUP(B90,Tabla1[],2,0))</f>
        <v>0</v>
      </c>
      <c r="K90" s="37">
        <f t="shared" si="3"/>
        <v>0</v>
      </c>
      <c r="L90" s="112"/>
      <c r="M90" s="113"/>
    </row>
    <row r="91" spans="1:13" ht="16.5" customHeight="1" x14ac:dyDescent="0.3">
      <c r="A91" s="22"/>
      <c r="B91" s="34"/>
      <c r="C91" s="110"/>
      <c r="D91" s="111"/>
      <c r="E91" s="19"/>
      <c r="F91" s="19"/>
      <c r="G91" s="19"/>
      <c r="H91" s="19"/>
      <c r="I91" s="37">
        <f t="shared" si="2"/>
        <v>0</v>
      </c>
      <c r="J91" s="37">
        <f>IF(B91="",0,VLOOKUP(B91,Tabla1[],2,0))</f>
        <v>0</v>
      </c>
      <c r="K91" s="37">
        <f t="shared" si="3"/>
        <v>0</v>
      </c>
      <c r="L91" s="112"/>
      <c r="M91" s="113"/>
    </row>
    <row r="92" spans="1:13" ht="16.5" customHeight="1" x14ac:dyDescent="0.3">
      <c r="A92" s="22"/>
      <c r="B92" s="34"/>
      <c r="C92" s="110"/>
      <c r="D92" s="111"/>
      <c r="E92" s="19"/>
      <c r="F92" s="19"/>
      <c r="G92" s="19"/>
      <c r="H92" s="19"/>
      <c r="I92" s="37">
        <f t="shared" si="2"/>
        <v>0</v>
      </c>
      <c r="J92" s="37">
        <f>IF(B92="",0,VLOOKUP(B92,Tabla1[],2,0))</f>
        <v>0</v>
      </c>
      <c r="K92" s="37">
        <f t="shared" si="3"/>
        <v>0</v>
      </c>
      <c r="L92" s="112"/>
      <c r="M92" s="113"/>
    </row>
    <row r="93" spans="1:13" ht="16.5" customHeight="1" x14ac:dyDescent="0.3">
      <c r="A93" s="22"/>
      <c r="B93" s="34"/>
      <c r="C93" s="110"/>
      <c r="D93" s="111"/>
      <c r="E93" s="19"/>
      <c r="F93" s="19"/>
      <c r="G93" s="19"/>
      <c r="H93" s="19"/>
      <c r="I93" s="37">
        <f t="shared" si="2"/>
        <v>0</v>
      </c>
      <c r="J93" s="37">
        <f>IF(B93="",0,VLOOKUP(B93,Tabla1[],2,0))</f>
        <v>0</v>
      </c>
      <c r="K93" s="37">
        <f t="shared" si="3"/>
        <v>0</v>
      </c>
      <c r="L93" s="112"/>
      <c r="M93" s="113"/>
    </row>
    <row r="94" spans="1:13" ht="16.5" customHeight="1" x14ac:dyDescent="0.3">
      <c r="A94" s="22"/>
      <c r="B94" s="34"/>
      <c r="C94" s="110"/>
      <c r="D94" s="111"/>
      <c r="E94" s="19"/>
      <c r="F94" s="19"/>
      <c r="G94" s="19"/>
      <c r="H94" s="19"/>
      <c r="I94" s="37">
        <f t="shared" si="2"/>
        <v>0</v>
      </c>
      <c r="J94" s="37">
        <f>IF(B94="",0,VLOOKUP(B94,Tabla1[],2,0))</f>
        <v>0</v>
      </c>
      <c r="K94" s="37">
        <f t="shared" si="3"/>
        <v>0</v>
      </c>
      <c r="L94" s="112"/>
      <c r="M94" s="113"/>
    </row>
    <row r="95" spans="1:13" ht="16.5" customHeight="1" x14ac:dyDescent="0.3">
      <c r="A95" s="22"/>
      <c r="B95" s="34"/>
      <c r="C95" s="110"/>
      <c r="D95" s="111"/>
      <c r="E95" s="19"/>
      <c r="F95" s="19"/>
      <c r="G95" s="19"/>
      <c r="H95" s="19"/>
      <c r="I95" s="37">
        <f t="shared" si="2"/>
        <v>0</v>
      </c>
      <c r="J95" s="37">
        <f>IF(B95="",0,VLOOKUP(B95,Tabla1[],2,0))</f>
        <v>0</v>
      </c>
      <c r="K95" s="37">
        <f t="shared" si="3"/>
        <v>0</v>
      </c>
      <c r="L95" s="112"/>
      <c r="M95" s="113"/>
    </row>
    <row r="96" spans="1:13" ht="16.5" customHeight="1" x14ac:dyDescent="0.3">
      <c r="A96" s="22"/>
      <c r="B96" s="34"/>
      <c r="C96" s="110"/>
      <c r="D96" s="111"/>
      <c r="E96" s="19"/>
      <c r="F96" s="19"/>
      <c r="G96" s="19"/>
      <c r="H96" s="19"/>
      <c r="I96" s="37">
        <f t="shared" si="2"/>
        <v>0</v>
      </c>
      <c r="J96" s="37">
        <f>IF(B96="",0,VLOOKUP(B96,Tabla1[],2,0))</f>
        <v>0</v>
      </c>
      <c r="K96" s="37">
        <f t="shared" si="3"/>
        <v>0</v>
      </c>
      <c r="L96" s="112"/>
      <c r="M96" s="113"/>
    </row>
    <row r="97" spans="1:13" ht="16.5" customHeight="1" x14ac:dyDescent="0.3">
      <c r="A97" s="22"/>
      <c r="B97" s="34"/>
      <c r="C97" s="110"/>
      <c r="D97" s="111"/>
      <c r="E97" s="19"/>
      <c r="F97" s="19"/>
      <c r="G97" s="19"/>
      <c r="H97" s="19"/>
      <c r="I97" s="37">
        <f t="shared" si="2"/>
        <v>0</v>
      </c>
      <c r="J97" s="37">
        <f>IF(B97="",0,VLOOKUP(B97,Tabla1[],2,0))</f>
        <v>0</v>
      </c>
      <c r="K97" s="37">
        <f t="shared" si="3"/>
        <v>0</v>
      </c>
      <c r="L97" s="112"/>
      <c r="M97" s="113"/>
    </row>
    <row r="98" spans="1:13" ht="16.5" customHeight="1" x14ac:dyDescent="0.3">
      <c r="A98" s="22"/>
      <c r="B98" s="34"/>
      <c r="C98" s="110"/>
      <c r="D98" s="111"/>
      <c r="E98" s="19"/>
      <c r="F98" s="19"/>
      <c r="G98" s="19"/>
      <c r="H98" s="19"/>
      <c r="I98" s="37">
        <f t="shared" si="2"/>
        <v>0</v>
      </c>
      <c r="J98" s="37">
        <f>IF(B98="",0,VLOOKUP(B98,Tabla1[],2,0))</f>
        <v>0</v>
      </c>
      <c r="K98" s="37">
        <f t="shared" si="3"/>
        <v>0</v>
      </c>
      <c r="L98" s="112"/>
      <c r="M98" s="113"/>
    </row>
    <row r="99" spans="1:13" ht="16.5" customHeight="1" x14ac:dyDescent="0.3">
      <c r="A99" s="22"/>
      <c r="B99" s="34"/>
      <c r="C99" s="110"/>
      <c r="D99" s="111"/>
      <c r="E99" s="19"/>
      <c r="F99" s="19"/>
      <c r="G99" s="19"/>
      <c r="H99" s="19"/>
      <c r="I99" s="37">
        <f t="shared" si="2"/>
        <v>0</v>
      </c>
      <c r="J99" s="37">
        <f>IF(B99="",0,VLOOKUP(B99,Tabla1[],2,0))</f>
        <v>0</v>
      </c>
      <c r="K99" s="37">
        <f t="shared" si="3"/>
        <v>0</v>
      </c>
      <c r="L99" s="112"/>
      <c r="M99" s="113"/>
    </row>
    <row r="100" spans="1:13" ht="16.5" customHeight="1" x14ac:dyDescent="0.3">
      <c r="A100" s="22"/>
      <c r="B100" s="34"/>
      <c r="C100" s="110"/>
      <c r="D100" s="111"/>
      <c r="E100" s="19"/>
      <c r="F100" s="19"/>
      <c r="G100" s="19"/>
      <c r="H100" s="19"/>
      <c r="I100" s="37">
        <f t="shared" si="2"/>
        <v>0</v>
      </c>
      <c r="J100" s="37">
        <f>IF(B100="",0,VLOOKUP(B100,Tabla1[],2,0))</f>
        <v>0</v>
      </c>
      <c r="K100" s="37">
        <f t="shared" si="3"/>
        <v>0</v>
      </c>
      <c r="L100" s="112"/>
      <c r="M100" s="113"/>
    </row>
    <row r="101" spans="1:13" ht="16.5" customHeight="1" x14ac:dyDescent="0.3">
      <c r="A101" s="22"/>
      <c r="B101" s="34"/>
      <c r="C101" s="110"/>
      <c r="D101" s="111"/>
      <c r="E101" s="19"/>
      <c r="F101" s="19"/>
      <c r="G101" s="19"/>
      <c r="H101" s="19"/>
      <c r="I101" s="37">
        <f t="shared" si="2"/>
        <v>0</v>
      </c>
      <c r="J101" s="37">
        <f>IF(B101="",0,VLOOKUP(B101,Tabla1[],2,0))</f>
        <v>0</v>
      </c>
      <c r="K101" s="37">
        <f t="shared" si="3"/>
        <v>0</v>
      </c>
      <c r="L101" s="112"/>
      <c r="M101" s="113"/>
    </row>
    <row r="102" spans="1:13" ht="16.5" customHeight="1" x14ac:dyDescent="0.3">
      <c r="A102" s="22"/>
      <c r="B102" s="34"/>
      <c r="C102" s="110"/>
      <c r="D102" s="111"/>
      <c r="E102" s="19"/>
      <c r="F102" s="19"/>
      <c r="G102" s="19"/>
      <c r="H102" s="19"/>
      <c r="I102" s="37">
        <f t="shared" si="2"/>
        <v>0</v>
      </c>
      <c r="J102" s="37">
        <f>IF(B102="",0,VLOOKUP(B102,Tabla1[],2,0))</f>
        <v>0</v>
      </c>
      <c r="K102" s="37">
        <f t="shared" si="3"/>
        <v>0</v>
      </c>
      <c r="L102" s="112"/>
      <c r="M102" s="113"/>
    </row>
    <row r="103" spans="1:13" ht="16.5" customHeight="1" x14ac:dyDescent="0.3">
      <c r="A103" s="22"/>
      <c r="B103" s="34"/>
      <c r="C103" s="110"/>
      <c r="D103" s="111"/>
      <c r="E103" s="19"/>
      <c r="F103" s="19"/>
      <c r="G103" s="19"/>
      <c r="H103" s="19"/>
      <c r="I103" s="37">
        <f t="shared" si="2"/>
        <v>0</v>
      </c>
      <c r="J103" s="37">
        <f>IF(B103="",0,VLOOKUP(B103,Tabla1[],2,0))</f>
        <v>0</v>
      </c>
      <c r="K103" s="37">
        <f t="shared" si="3"/>
        <v>0</v>
      </c>
      <c r="L103" s="112"/>
      <c r="M103" s="113"/>
    </row>
    <row r="104" spans="1:13" ht="16.5" customHeight="1" x14ac:dyDescent="0.3">
      <c r="A104" s="22"/>
      <c r="B104" s="34"/>
      <c r="C104" s="110"/>
      <c r="D104" s="111"/>
      <c r="E104" s="19"/>
      <c r="F104" s="19"/>
      <c r="G104" s="19"/>
      <c r="H104" s="19"/>
      <c r="I104" s="37">
        <f t="shared" si="2"/>
        <v>0</v>
      </c>
      <c r="J104" s="37">
        <f>IF(B104="",0,VLOOKUP(B104,Tabla1[],2,0))</f>
        <v>0</v>
      </c>
      <c r="K104" s="37">
        <f t="shared" si="3"/>
        <v>0</v>
      </c>
      <c r="L104" s="112"/>
      <c r="M104" s="113"/>
    </row>
    <row r="105" spans="1:13" ht="16.5" customHeight="1" x14ac:dyDescent="0.3">
      <c r="A105" s="22"/>
      <c r="B105" s="34"/>
      <c r="C105" s="110"/>
      <c r="D105" s="111"/>
      <c r="E105" s="19"/>
      <c r="F105" s="19"/>
      <c r="G105" s="19"/>
      <c r="H105" s="19"/>
      <c r="I105" s="37">
        <f t="shared" si="2"/>
        <v>0</v>
      </c>
      <c r="J105" s="37">
        <f>IF(B105="",0,VLOOKUP(B105,Tabla1[],2,0))</f>
        <v>0</v>
      </c>
      <c r="K105" s="37">
        <f t="shared" si="3"/>
        <v>0</v>
      </c>
      <c r="L105" s="112"/>
      <c r="M105" s="113"/>
    </row>
    <row r="106" spans="1:13" ht="16.5" customHeight="1" x14ac:dyDescent="0.3">
      <c r="A106" s="22"/>
      <c r="B106" s="34"/>
      <c r="C106" s="110"/>
      <c r="D106" s="111"/>
      <c r="E106" s="19"/>
      <c r="F106" s="19"/>
      <c r="G106" s="19"/>
      <c r="H106" s="19"/>
      <c r="I106" s="37">
        <f t="shared" si="2"/>
        <v>0</v>
      </c>
      <c r="J106" s="37">
        <f>IF(B106="",0,VLOOKUP(B106,Tabla1[],2,0))</f>
        <v>0</v>
      </c>
      <c r="K106" s="37">
        <f t="shared" si="3"/>
        <v>0</v>
      </c>
      <c r="L106" s="112"/>
      <c r="M106" s="113"/>
    </row>
    <row r="107" spans="1:13" ht="16.5" customHeight="1" x14ac:dyDescent="0.3">
      <c r="A107" s="22"/>
      <c r="B107" s="34"/>
      <c r="C107" s="110"/>
      <c r="D107" s="111"/>
      <c r="E107" s="19"/>
      <c r="F107" s="19"/>
      <c r="G107" s="19"/>
      <c r="H107" s="19"/>
      <c r="I107" s="37">
        <f t="shared" si="2"/>
        <v>0</v>
      </c>
      <c r="J107" s="37">
        <f>IF(B107="",0,VLOOKUP(B107,Tabla1[],2,0))</f>
        <v>0</v>
      </c>
      <c r="K107" s="37">
        <f t="shared" si="3"/>
        <v>0</v>
      </c>
      <c r="L107" s="112"/>
      <c r="M107" s="113"/>
    </row>
    <row r="108" spans="1:13" ht="16.5" customHeight="1" x14ac:dyDescent="0.3">
      <c r="A108" s="22"/>
      <c r="B108" s="34"/>
      <c r="C108" s="110"/>
      <c r="D108" s="111"/>
      <c r="E108" s="19"/>
      <c r="F108" s="19"/>
      <c r="G108" s="19"/>
      <c r="H108" s="19"/>
      <c r="I108" s="37">
        <f t="shared" si="2"/>
        <v>0</v>
      </c>
      <c r="J108" s="37">
        <f>IF(B108="",0,VLOOKUP(B108,Tabla1[],2,0))</f>
        <v>0</v>
      </c>
      <c r="K108" s="37">
        <f t="shared" si="3"/>
        <v>0</v>
      </c>
      <c r="L108" s="112"/>
      <c r="M108" s="113"/>
    </row>
    <row r="109" spans="1:13" ht="16.5" customHeight="1" x14ac:dyDescent="0.3">
      <c r="A109" s="22"/>
      <c r="B109" s="34"/>
      <c r="C109" s="110"/>
      <c r="D109" s="111"/>
      <c r="E109" s="19"/>
      <c r="F109" s="19"/>
      <c r="G109" s="19"/>
      <c r="H109" s="19"/>
      <c r="I109" s="37">
        <f t="shared" si="2"/>
        <v>0</v>
      </c>
      <c r="J109" s="37">
        <f>IF(B109="",0,VLOOKUP(B109,Tabla1[],2,0))</f>
        <v>0</v>
      </c>
      <c r="K109" s="37">
        <f t="shared" si="3"/>
        <v>0</v>
      </c>
      <c r="L109" s="112"/>
      <c r="M109" s="113"/>
    </row>
    <row r="110" spans="1:13" ht="16.5" customHeight="1" x14ac:dyDescent="0.3">
      <c r="A110" s="22"/>
      <c r="B110" s="34"/>
      <c r="C110" s="110"/>
      <c r="D110" s="111"/>
      <c r="E110" s="19"/>
      <c r="F110" s="19"/>
      <c r="G110" s="19"/>
      <c r="H110" s="19"/>
      <c r="I110" s="37">
        <f t="shared" si="2"/>
        <v>0</v>
      </c>
      <c r="J110" s="37">
        <f>IF(B110="",0,VLOOKUP(B110,Tabla1[],2,0))</f>
        <v>0</v>
      </c>
      <c r="K110" s="37">
        <f t="shared" si="3"/>
        <v>0</v>
      </c>
      <c r="L110" s="112"/>
      <c r="M110" s="113"/>
    </row>
    <row r="111" spans="1:13" ht="16.5" customHeight="1" x14ac:dyDescent="0.3">
      <c r="A111" s="22"/>
      <c r="B111" s="34"/>
      <c r="C111" s="110"/>
      <c r="D111" s="111"/>
      <c r="E111" s="19"/>
      <c r="F111" s="19"/>
      <c r="G111" s="19"/>
      <c r="H111" s="19"/>
      <c r="I111" s="37">
        <f t="shared" si="2"/>
        <v>0</v>
      </c>
      <c r="J111" s="37">
        <f>IF(B111="",0,VLOOKUP(B111,Tabla1[],2,0))</f>
        <v>0</v>
      </c>
      <c r="K111" s="37">
        <f t="shared" si="3"/>
        <v>0</v>
      </c>
      <c r="L111" s="112"/>
      <c r="M111" s="113"/>
    </row>
    <row r="112" spans="1:13" ht="16.5" customHeight="1" x14ac:dyDescent="0.3">
      <c r="A112" s="22"/>
      <c r="B112" s="34"/>
      <c r="C112" s="110"/>
      <c r="D112" s="111"/>
      <c r="E112" s="19"/>
      <c r="F112" s="19"/>
      <c r="G112" s="19"/>
      <c r="H112" s="19"/>
      <c r="I112" s="37">
        <f t="shared" si="2"/>
        <v>0</v>
      </c>
      <c r="J112" s="37">
        <f>IF(B112="",0,VLOOKUP(B112,Tabla1[],2,0))</f>
        <v>0</v>
      </c>
      <c r="K112" s="37">
        <f t="shared" si="3"/>
        <v>0</v>
      </c>
      <c r="L112" s="112"/>
      <c r="M112" s="113"/>
    </row>
    <row r="113" spans="1:13" ht="16.5" customHeight="1" x14ac:dyDescent="0.3">
      <c r="A113" s="22"/>
      <c r="B113" s="34"/>
      <c r="C113" s="110"/>
      <c r="D113" s="111"/>
      <c r="E113" s="19"/>
      <c r="F113" s="19"/>
      <c r="G113" s="19"/>
      <c r="H113" s="19"/>
      <c r="I113" s="37">
        <f t="shared" si="2"/>
        <v>0</v>
      </c>
      <c r="J113" s="37">
        <f>IF(B113="",0,VLOOKUP(B113,Tabla1[],2,0))</f>
        <v>0</v>
      </c>
      <c r="K113" s="37">
        <f t="shared" si="3"/>
        <v>0</v>
      </c>
      <c r="L113" s="112"/>
      <c r="M113" s="113"/>
    </row>
    <row r="114" spans="1:13" ht="16.5" customHeight="1" x14ac:dyDescent="0.3">
      <c r="A114" s="22"/>
      <c r="B114" s="34"/>
      <c r="C114" s="110"/>
      <c r="D114" s="111"/>
      <c r="E114" s="19"/>
      <c r="F114" s="19"/>
      <c r="G114" s="19"/>
      <c r="H114" s="19"/>
      <c r="I114" s="37">
        <f t="shared" si="2"/>
        <v>0</v>
      </c>
      <c r="J114" s="37">
        <f>IF(B114="",0,VLOOKUP(B114,Tabla1[],2,0))</f>
        <v>0</v>
      </c>
      <c r="K114" s="37">
        <f t="shared" si="3"/>
        <v>0</v>
      </c>
      <c r="L114" s="112"/>
      <c r="M114" s="113"/>
    </row>
    <row r="115" spans="1:13" ht="16.5" customHeight="1" x14ac:dyDescent="0.3">
      <c r="A115" s="22"/>
      <c r="B115" s="34"/>
      <c r="C115" s="110"/>
      <c r="D115" s="111"/>
      <c r="E115" s="19"/>
      <c r="F115" s="19"/>
      <c r="G115" s="19"/>
      <c r="H115" s="19"/>
      <c r="I115" s="37">
        <f t="shared" si="2"/>
        <v>0</v>
      </c>
      <c r="J115" s="37">
        <f>IF(B115="",0,VLOOKUP(B115,Tabla1[],2,0))</f>
        <v>0</v>
      </c>
      <c r="K115" s="37">
        <f t="shared" si="3"/>
        <v>0</v>
      </c>
      <c r="L115" s="112"/>
      <c r="M115" s="113"/>
    </row>
    <row r="116" spans="1:13" ht="16.5" customHeight="1" x14ac:dyDescent="0.3">
      <c r="A116" s="22"/>
      <c r="B116" s="34"/>
      <c r="C116" s="110"/>
      <c r="D116" s="111"/>
      <c r="E116" s="19"/>
      <c r="F116" s="19"/>
      <c r="G116" s="19"/>
      <c r="H116" s="19"/>
      <c r="I116" s="37">
        <f t="shared" si="2"/>
        <v>0</v>
      </c>
      <c r="J116" s="37">
        <f>IF(B116="",0,VLOOKUP(B116,Tabla1[],2,0))</f>
        <v>0</v>
      </c>
      <c r="K116" s="37">
        <f t="shared" si="3"/>
        <v>0</v>
      </c>
      <c r="L116" s="112"/>
      <c r="M116" s="113"/>
    </row>
    <row r="117" spans="1:13" ht="16.5" customHeight="1" x14ac:dyDescent="0.3">
      <c r="A117" s="22"/>
      <c r="B117" s="34"/>
      <c r="C117" s="110"/>
      <c r="D117" s="111"/>
      <c r="E117" s="19"/>
      <c r="F117" s="19"/>
      <c r="G117" s="19"/>
      <c r="H117" s="19"/>
      <c r="I117" s="37">
        <f t="shared" si="2"/>
        <v>0</v>
      </c>
      <c r="J117" s="37">
        <f>IF(B117="",0,VLOOKUP(B117,Tabla1[],2,0))</f>
        <v>0</v>
      </c>
      <c r="K117" s="37">
        <f t="shared" si="3"/>
        <v>0</v>
      </c>
      <c r="L117" s="112"/>
      <c r="M117" s="113"/>
    </row>
    <row r="118" spans="1:13" ht="16.5" customHeight="1" x14ac:dyDescent="0.3">
      <c r="A118" s="22"/>
      <c r="B118" s="34"/>
      <c r="C118" s="110"/>
      <c r="D118" s="111"/>
      <c r="E118" s="19"/>
      <c r="F118" s="19"/>
      <c r="G118" s="19"/>
      <c r="H118" s="19"/>
      <c r="I118" s="37">
        <f t="shared" si="2"/>
        <v>0</v>
      </c>
      <c r="J118" s="37">
        <f>IF(B118="",0,VLOOKUP(B118,Tabla1[],2,0))</f>
        <v>0</v>
      </c>
      <c r="K118" s="37">
        <f t="shared" si="3"/>
        <v>0</v>
      </c>
      <c r="L118" s="112"/>
      <c r="M118" s="113"/>
    </row>
    <row r="119" spans="1:13" ht="16.5" customHeight="1" x14ac:dyDescent="0.3">
      <c r="A119" s="22"/>
      <c r="B119" s="34"/>
      <c r="C119" s="110"/>
      <c r="D119" s="111"/>
      <c r="E119" s="19"/>
      <c r="F119" s="19"/>
      <c r="G119" s="19"/>
      <c r="H119" s="19"/>
      <c r="I119" s="37">
        <f t="shared" si="2"/>
        <v>0</v>
      </c>
      <c r="J119" s="37">
        <f>IF(B119="",0,VLOOKUP(B119,Tabla1[],2,0))</f>
        <v>0</v>
      </c>
      <c r="K119" s="37">
        <f t="shared" si="3"/>
        <v>0</v>
      </c>
      <c r="L119" s="112"/>
      <c r="M119" s="113"/>
    </row>
    <row r="120" spans="1:13" ht="16.5" customHeight="1" x14ac:dyDescent="0.3">
      <c r="A120" s="22"/>
      <c r="B120" s="34"/>
      <c r="C120" s="110"/>
      <c r="D120" s="111"/>
      <c r="E120" s="19"/>
      <c r="F120" s="19"/>
      <c r="G120" s="19"/>
      <c r="H120" s="19"/>
      <c r="I120" s="37">
        <f t="shared" si="2"/>
        <v>0</v>
      </c>
      <c r="J120" s="37">
        <f>IF(B120="",0,VLOOKUP(B120,Tabla1[],2,0))</f>
        <v>0</v>
      </c>
      <c r="K120" s="37">
        <f t="shared" si="3"/>
        <v>0</v>
      </c>
      <c r="L120" s="112"/>
      <c r="M120" s="113"/>
    </row>
    <row r="121" spans="1:13" ht="16.5" customHeight="1" x14ac:dyDescent="0.3">
      <c r="A121" s="22"/>
      <c r="B121" s="34"/>
      <c r="C121" s="110"/>
      <c r="D121" s="111"/>
      <c r="E121" s="19"/>
      <c r="F121" s="19"/>
      <c r="G121" s="19"/>
      <c r="H121" s="19"/>
      <c r="I121" s="37">
        <f t="shared" si="2"/>
        <v>0</v>
      </c>
      <c r="J121" s="37">
        <f>IF(B121="",0,VLOOKUP(B121,Tabla1[],2,0))</f>
        <v>0</v>
      </c>
      <c r="K121" s="37">
        <f t="shared" si="3"/>
        <v>0</v>
      </c>
      <c r="L121" s="112"/>
      <c r="M121" s="113"/>
    </row>
    <row r="122" spans="1:13" ht="16.5" customHeight="1" x14ac:dyDescent="0.3">
      <c r="A122" s="22"/>
      <c r="B122" s="34"/>
      <c r="C122" s="110"/>
      <c r="D122" s="111"/>
      <c r="E122" s="19"/>
      <c r="F122" s="19"/>
      <c r="G122" s="19"/>
      <c r="H122" s="19"/>
      <c r="I122" s="37">
        <f t="shared" si="2"/>
        <v>0</v>
      </c>
      <c r="J122" s="37">
        <f>IF(B122="",0,VLOOKUP(B122,Tabla1[],2,0))</f>
        <v>0</v>
      </c>
      <c r="K122" s="37">
        <f t="shared" si="3"/>
        <v>0</v>
      </c>
      <c r="L122" s="112"/>
      <c r="M122" s="113"/>
    </row>
    <row r="123" spans="1:13" ht="16.5" customHeight="1" x14ac:dyDescent="0.3">
      <c r="A123" s="22"/>
      <c r="B123" s="34"/>
      <c r="C123" s="110"/>
      <c r="D123" s="111"/>
      <c r="E123" s="19"/>
      <c r="F123" s="19"/>
      <c r="G123" s="19"/>
      <c r="H123" s="19"/>
      <c r="I123" s="37">
        <f t="shared" si="2"/>
        <v>0</v>
      </c>
      <c r="J123" s="37">
        <f>IF(B123="",0,VLOOKUP(B123,Tabla1[],2,0))</f>
        <v>0</v>
      </c>
      <c r="K123" s="37">
        <f t="shared" si="3"/>
        <v>0</v>
      </c>
      <c r="L123" s="112"/>
      <c r="M123" s="113"/>
    </row>
    <row r="124" spans="1:13" ht="16.5" customHeight="1" x14ac:dyDescent="0.3">
      <c r="A124" s="22"/>
      <c r="B124" s="34"/>
      <c r="C124" s="110"/>
      <c r="D124" s="111"/>
      <c r="E124" s="19"/>
      <c r="F124" s="19"/>
      <c r="G124" s="19"/>
      <c r="H124" s="19"/>
      <c r="I124" s="37">
        <f t="shared" si="2"/>
        <v>0</v>
      </c>
      <c r="J124" s="37">
        <f>IF(B124="",0,VLOOKUP(B124,Tabla1[],2,0))</f>
        <v>0</v>
      </c>
      <c r="K124" s="37">
        <f t="shared" si="3"/>
        <v>0</v>
      </c>
      <c r="L124" s="112"/>
      <c r="M124" s="113"/>
    </row>
    <row r="125" spans="1:13" ht="16.5" customHeight="1" x14ac:dyDescent="0.3">
      <c r="A125" s="22"/>
      <c r="B125" s="34"/>
      <c r="C125" s="110"/>
      <c r="D125" s="111"/>
      <c r="E125" s="19"/>
      <c r="F125" s="19"/>
      <c r="G125" s="19"/>
      <c r="H125" s="19"/>
      <c r="I125" s="37">
        <f t="shared" si="2"/>
        <v>0</v>
      </c>
      <c r="J125" s="37">
        <f>IF(B125="",0,VLOOKUP(B125,Tabla1[],2,0))</f>
        <v>0</v>
      </c>
      <c r="K125" s="37">
        <f t="shared" si="3"/>
        <v>0</v>
      </c>
      <c r="L125" s="112"/>
      <c r="M125" s="113"/>
    </row>
    <row r="126" spans="1:13" ht="16.5" customHeight="1" x14ac:dyDescent="0.3">
      <c r="A126" s="22"/>
      <c r="B126" s="34"/>
      <c r="C126" s="110"/>
      <c r="D126" s="111"/>
      <c r="E126" s="19"/>
      <c r="F126" s="19"/>
      <c r="G126" s="19"/>
      <c r="H126" s="19"/>
      <c r="I126" s="37">
        <f t="shared" si="2"/>
        <v>0</v>
      </c>
      <c r="J126" s="37">
        <f>IF(B126="",0,VLOOKUP(B126,Tabla1[],2,0))</f>
        <v>0</v>
      </c>
      <c r="K126" s="37">
        <f t="shared" si="3"/>
        <v>0</v>
      </c>
      <c r="L126" s="112"/>
      <c r="M126" s="113"/>
    </row>
    <row r="127" spans="1:13" ht="16.5" customHeight="1" x14ac:dyDescent="0.3">
      <c r="A127" s="22"/>
      <c r="B127" s="34"/>
      <c r="C127" s="110"/>
      <c r="D127" s="111"/>
      <c r="E127" s="19"/>
      <c r="F127" s="19"/>
      <c r="G127" s="19"/>
      <c r="H127" s="19"/>
      <c r="I127" s="37">
        <f t="shared" si="2"/>
        <v>0</v>
      </c>
      <c r="J127" s="37">
        <f>IF(B127="",0,VLOOKUP(B127,Tabla1[],2,0))</f>
        <v>0</v>
      </c>
      <c r="K127" s="37">
        <f t="shared" si="3"/>
        <v>0</v>
      </c>
      <c r="L127" s="112"/>
      <c r="M127" s="113"/>
    </row>
    <row r="128" spans="1:13" ht="16.5" customHeight="1" x14ac:dyDescent="0.3">
      <c r="A128" s="22"/>
      <c r="B128" s="34"/>
      <c r="C128" s="110"/>
      <c r="D128" s="111"/>
      <c r="E128" s="19"/>
      <c r="F128" s="19"/>
      <c r="G128" s="19"/>
      <c r="H128" s="19"/>
      <c r="I128" s="37">
        <f t="shared" si="2"/>
        <v>0</v>
      </c>
      <c r="J128" s="37">
        <f>IF(B128="",0,VLOOKUP(B128,Tabla1[],2,0))</f>
        <v>0</v>
      </c>
      <c r="K128" s="37">
        <f t="shared" si="3"/>
        <v>0</v>
      </c>
      <c r="L128" s="112"/>
      <c r="M128" s="113"/>
    </row>
    <row r="129" spans="1:13" ht="16.5" customHeight="1" x14ac:dyDescent="0.3">
      <c r="A129" s="22"/>
      <c r="B129" s="34"/>
      <c r="C129" s="110"/>
      <c r="D129" s="111"/>
      <c r="E129" s="19"/>
      <c r="F129" s="19"/>
      <c r="G129" s="19"/>
      <c r="H129" s="19"/>
      <c r="I129" s="37">
        <f t="shared" si="2"/>
        <v>0</v>
      </c>
      <c r="J129" s="37">
        <f>IF(B129="",0,VLOOKUP(B129,Tabla1[],2,0))</f>
        <v>0</v>
      </c>
      <c r="K129" s="37">
        <f t="shared" si="3"/>
        <v>0</v>
      </c>
      <c r="L129" s="112"/>
      <c r="M129" s="113"/>
    </row>
    <row r="130" spans="1:13" ht="16.5" customHeight="1" x14ac:dyDescent="0.3">
      <c r="A130" s="22"/>
      <c r="B130" s="34"/>
      <c r="C130" s="110"/>
      <c r="D130" s="111"/>
      <c r="E130" s="19"/>
      <c r="F130" s="19"/>
      <c r="G130" s="19"/>
      <c r="H130" s="19"/>
      <c r="I130" s="37">
        <f t="shared" si="2"/>
        <v>0</v>
      </c>
      <c r="J130" s="37">
        <f>IF(B130="",0,VLOOKUP(B130,Tabla1[],2,0))</f>
        <v>0</v>
      </c>
      <c r="K130" s="37">
        <f t="shared" si="3"/>
        <v>0</v>
      </c>
      <c r="L130" s="112"/>
      <c r="M130" s="113"/>
    </row>
    <row r="131" spans="1:13" ht="16.5" customHeight="1" x14ac:dyDescent="0.3">
      <c r="A131" s="22"/>
      <c r="B131" s="34"/>
      <c r="C131" s="110"/>
      <c r="D131" s="111"/>
      <c r="E131" s="19"/>
      <c r="F131" s="19"/>
      <c r="G131" s="19"/>
      <c r="H131" s="19"/>
      <c r="I131" s="37">
        <f t="shared" si="2"/>
        <v>0</v>
      </c>
      <c r="J131" s="37">
        <f>IF(B131="",0,VLOOKUP(B131,Tabla1[],2,0))</f>
        <v>0</v>
      </c>
      <c r="K131" s="37">
        <f t="shared" si="3"/>
        <v>0</v>
      </c>
      <c r="L131" s="112"/>
      <c r="M131" s="113"/>
    </row>
    <row r="132" spans="1:13" ht="16.5" customHeight="1" x14ac:dyDescent="0.3">
      <c r="A132" s="22"/>
      <c r="B132" s="34"/>
      <c r="C132" s="110"/>
      <c r="D132" s="111"/>
      <c r="E132" s="19"/>
      <c r="F132" s="19"/>
      <c r="G132" s="19"/>
      <c r="H132" s="19"/>
      <c r="I132" s="37">
        <f t="shared" si="2"/>
        <v>0</v>
      </c>
      <c r="J132" s="37">
        <f>IF(B132="",0,VLOOKUP(B132,Tabla1[],2,0))</f>
        <v>0</v>
      </c>
      <c r="K132" s="37">
        <f t="shared" ref="K132:K150" si="4">IF(E132&lt;0,J132*(-1),J132)</f>
        <v>0</v>
      </c>
      <c r="L132" s="112"/>
      <c r="M132" s="113"/>
    </row>
    <row r="133" spans="1:13" ht="16.5" customHeight="1" x14ac:dyDescent="0.3">
      <c r="A133" s="22"/>
      <c r="B133" s="34"/>
      <c r="C133" s="110"/>
      <c r="D133" s="111"/>
      <c r="E133" s="19"/>
      <c r="F133" s="19"/>
      <c r="G133" s="19"/>
      <c r="H133" s="19"/>
      <c r="I133" s="37">
        <f t="shared" si="2"/>
        <v>0</v>
      </c>
      <c r="J133" s="37">
        <f>IF(B133="",0,VLOOKUP(B133,Tabla1[],2,0))</f>
        <v>0</v>
      </c>
      <c r="K133" s="37">
        <f t="shared" si="4"/>
        <v>0</v>
      </c>
      <c r="L133" s="112"/>
      <c r="M133" s="113"/>
    </row>
    <row r="134" spans="1:13" ht="16.5" customHeight="1" x14ac:dyDescent="0.3">
      <c r="A134" s="22"/>
      <c r="B134" s="34"/>
      <c r="C134" s="110"/>
      <c r="D134" s="111"/>
      <c r="E134" s="19"/>
      <c r="F134" s="19"/>
      <c r="G134" s="19"/>
      <c r="H134" s="19"/>
      <c r="I134" s="37">
        <f t="shared" si="2"/>
        <v>0</v>
      </c>
      <c r="J134" s="37">
        <f>IF(B134="",0,VLOOKUP(B134,Tabla1[],2,0))</f>
        <v>0</v>
      </c>
      <c r="K134" s="37">
        <f t="shared" si="4"/>
        <v>0</v>
      </c>
      <c r="L134" s="112"/>
      <c r="M134" s="113"/>
    </row>
    <row r="135" spans="1:13" ht="16.5" customHeight="1" x14ac:dyDescent="0.3">
      <c r="A135" s="22"/>
      <c r="B135" s="34"/>
      <c r="C135" s="110"/>
      <c r="D135" s="111"/>
      <c r="E135" s="19"/>
      <c r="F135" s="19"/>
      <c r="G135" s="19"/>
      <c r="H135" s="19"/>
      <c r="I135" s="37">
        <f t="shared" si="2"/>
        <v>0</v>
      </c>
      <c r="J135" s="37">
        <f>IF(B135="",0,VLOOKUP(B135,Tabla1[],2,0))</f>
        <v>0</v>
      </c>
      <c r="K135" s="37">
        <f t="shared" si="4"/>
        <v>0</v>
      </c>
      <c r="L135" s="112"/>
      <c r="M135" s="113"/>
    </row>
    <row r="136" spans="1:13" ht="16.5" customHeight="1" x14ac:dyDescent="0.3">
      <c r="A136" s="22"/>
      <c r="B136" s="34"/>
      <c r="C136" s="110"/>
      <c r="D136" s="111"/>
      <c r="E136" s="19"/>
      <c r="F136" s="19"/>
      <c r="G136" s="19"/>
      <c r="H136" s="19"/>
      <c r="I136" s="37">
        <f t="shared" si="2"/>
        <v>0</v>
      </c>
      <c r="J136" s="37">
        <f>IF(B136="",0,VLOOKUP(B136,Tabla1[],2,0))</f>
        <v>0</v>
      </c>
      <c r="K136" s="37">
        <f t="shared" si="4"/>
        <v>0</v>
      </c>
      <c r="L136" s="112"/>
      <c r="M136" s="113"/>
    </row>
    <row r="137" spans="1:13" ht="16.5" customHeight="1" x14ac:dyDescent="0.3">
      <c r="A137" s="22"/>
      <c r="B137" s="34"/>
      <c r="C137" s="110"/>
      <c r="D137" s="111"/>
      <c r="E137" s="19"/>
      <c r="F137" s="19"/>
      <c r="G137" s="19"/>
      <c r="H137" s="19"/>
      <c r="I137" s="37">
        <f t="shared" si="2"/>
        <v>0</v>
      </c>
      <c r="J137" s="37">
        <f>IF(B137="",0,VLOOKUP(B137,Tabla1[],2,0))</f>
        <v>0</v>
      </c>
      <c r="K137" s="37">
        <f t="shared" si="4"/>
        <v>0</v>
      </c>
      <c r="L137" s="112"/>
      <c r="M137" s="113"/>
    </row>
    <row r="138" spans="1:13" ht="16.5" customHeight="1" x14ac:dyDescent="0.3">
      <c r="A138" s="22"/>
      <c r="B138" s="34"/>
      <c r="C138" s="110"/>
      <c r="D138" s="111"/>
      <c r="E138" s="19"/>
      <c r="F138" s="19"/>
      <c r="G138" s="19"/>
      <c r="H138" s="19"/>
      <c r="I138" s="37">
        <f t="shared" si="2"/>
        <v>0</v>
      </c>
      <c r="J138" s="37">
        <f>IF(B138="",0,VLOOKUP(B138,Tabla1[],2,0))</f>
        <v>0</v>
      </c>
      <c r="K138" s="37">
        <f t="shared" si="4"/>
        <v>0</v>
      </c>
      <c r="L138" s="112"/>
      <c r="M138" s="113"/>
    </row>
    <row r="139" spans="1:13" ht="16.5" customHeight="1" x14ac:dyDescent="0.3">
      <c r="A139" s="22"/>
      <c r="B139" s="34"/>
      <c r="C139" s="110"/>
      <c r="D139" s="111"/>
      <c r="E139" s="19"/>
      <c r="F139" s="19"/>
      <c r="G139" s="19"/>
      <c r="H139" s="19"/>
      <c r="I139" s="37">
        <f t="shared" si="2"/>
        <v>0</v>
      </c>
      <c r="J139" s="37">
        <f>IF(B139="",0,VLOOKUP(B139,Tabla1[],2,0))</f>
        <v>0</v>
      </c>
      <c r="K139" s="37">
        <f t="shared" si="4"/>
        <v>0</v>
      </c>
      <c r="L139" s="112"/>
      <c r="M139" s="113"/>
    </row>
    <row r="140" spans="1:13" ht="16.5" customHeight="1" x14ac:dyDescent="0.3">
      <c r="A140" s="22"/>
      <c r="B140" s="34"/>
      <c r="C140" s="110"/>
      <c r="D140" s="111"/>
      <c r="E140" s="19"/>
      <c r="F140" s="19"/>
      <c r="G140" s="19"/>
      <c r="H140" s="19"/>
      <c r="I140" s="37">
        <f t="shared" si="2"/>
        <v>0</v>
      </c>
      <c r="J140" s="37">
        <f>IF(B140="",0,VLOOKUP(B140,Tabla1[],2,0))</f>
        <v>0</v>
      </c>
      <c r="K140" s="37">
        <f t="shared" si="4"/>
        <v>0</v>
      </c>
      <c r="L140" s="112"/>
      <c r="M140" s="113"/>
    </row>
    <row r="141" spans="1:13" ht="16.5" customHeight="1" x14ac:dyDescent="0.3">
      <c r="A141" s="22"/>
      <c r="B141" s="34"/>
      <c r="C141" s="110"/>
      <c r="D141" s="111"/>
      <c r="E141" s="19"/>
      <c r="F141" s="19"/>
      <c r="G141" s="19"/>
      <c r="H141" s="19"/>
      <c r="I141" s="37">
        <f t="shared" si="2"/>
        <v>0</v>
      </c>
      <c r="J141" s="37">
        <f>IF(B141="",0,VLOOKUP(B141,Tabla1[],2,0))</f>
        <v>0</v>
      </c>
      <c r="K141" s="37">
        <f t="shared" si="4"/>
        <v>0</v>
      </c>
      <c r="L141" s="112"/>
      <c r="M141" s="113"/>
    </row>
    <row r="142" spans="1:13" ht="16.5" customHeight="1" x14ac:dyDescent="0.3">
      <c r="A142" s="22"/>
      <c r="B142" s="34"/>
      <c r="C142" s="110"/>
      <c r="D142" s="111"/>
      <c r="E142" s="19"/>
      <c r="F142" s="19"/>
      <c r="G142" s="19"/>
      <c r="H142" s="19"/>
      <c r="I142" s="37">
        <f t="shared" si="2"/>
        <v>0</v>
      </c>
      <c r="J142" s="37">
        <f>IF(B142="",0,VLOOKUP(B142,Tabla1[],2,0))</f>
        <v>0</v>
      </c>
      <c r="K142" s="37">
        <f t="shared" si="4"/>
        <v>0</v>
      </c>
      <c r="L142" s="112"/>
      <c r="M142" s="113"/>
    </row>
    <row r="143" spans="1:13" ht="16.5" customHeight="1" x14ac:dyDescent="0.3">
      <c r="A143" s="22"/>
      <c r="B143" s="34"/>
      <c r="C143" s="110"/>
      <c r="D143" s="111"/>
      <c r="E143" s="19"/>
      <c r="F143" s="19"/>
      <c r="G143" s="19"/>
      <c r="H143" s="19"/>
      <c r="I143" s="37">
        <f t="shared" si="2"/>
        <v>0</v>
      </c>
      <c r="J143" s="37">
        <f>IF(B143="",0,VLOOKUP(B143,Tabla1[],2,0))</f>
        <v>0</v>
      </c>
      <c r="K143" s="37">
        <f t="shared" si="4"/>
        <v>0</v>
      </c>
      <c r="L143" s="112"/>
      <c r="M143" s="113"/>
    </row>
    <row r="144" spans="1:13" ht="16.5" customHeight="1" x14ac:dyDescent="0.3">
      <c r="A144" s="22"/>
      <c r="B144" s="34"/>
      <c r="C144" s="110"/>
      <c r="D144" s="111"/>
      <c r="E144" s="19"/>
      <c r="F144" s="19"/>
      <c r="G144" s="19"/>
      <c r="H144" s="19"/>
      <c r="I144" s="37">
        <f t="shared" si="2"/>
        <v>0</v>
      </c>
      <c r="J144" s="37">
        <f>IF(B144="",0,VLOOKUP(B144,Tabla1[],2,0))</f>
        <v>0</v>
      </c>
      <c r="K144" s="37">
        <f t="shared" si="4"/>
        <v>0</v>
      </c>
      <c r="L144" s="112"/>
      <c r="M144" s="113"/>
    </row>
    <row r="145" spans="1:13" ht="16.5" customHeight="1" x14ac:dyDescent="0.3">
      <c r="A145" s="22"/>
      <c r="B145" s="34"/>
      <c r="C145" s="110"/>
      <c r="D145" s="111"/>
      <c r="E145" s="19"/>
      <c r="F145" s="19"/>
      <c r="G145" s="19"/>
      <c r="H145" s="19"/>
      <c r="I145" s="37">
        <f t="shared" si="2"/>
        <v>0</v>
      </c>
      <c r="J145" s="37">
        <f>IF(B145="",0,VLOOKUP(B145,Tabla1[],2,0))</f>
        <v>0</v>
      </c>
      <c r="K145" s="37">
        <f t="shared" si="4"/>
        <v>0</v>
      </c>
      <c r="L145" s="112"/>
      <c r="M145" s="113"/>
    </row>
    <row r="146" spans="1:13" ht="16.5" customHeight="1" x14ac:dyDescent="0.3">
      <c r="A146" s="22"/>
      <c r="B146" s="34"/>
      <c r="C146" s="110"/>
      <c r="D146" s="111"/>
      <c r="E146" s="19"/>
      <c r="F146" s="19"/>
      <c r="G146" s="19"/>
      <c r="H146" s="19"/>
      <c r="I146" s="37">
        <f t="shared" si="2"/>
        <v>0</v>
      </c>
      <c r="J146" s="37">
        <f>IF(B146="",0,VLOOKUP(B146,Tabla1[],2,0))</f>
        <v>0</v>
      </c>
      <c r="K146" s="37">
        <f t="shared" si="4"/>
        <v>0</v>
      </c>
      <c r="L146" s="112"/>
      <c r="M146" s="113"/>
    </row>
    <row r="147" spans="1:13" ht="16.5" customHeight="1" x14ac:dyDescent="0.3">
      <c r="A147" s="22"/>
      <c r="B147" s="34"/>
      <c r="C147" s="110"/>
      <c r="D147" s="111"/>
      <c r="E147" s="19"/>
      <c r="F147" s="19"/>
      <c r="G147" s="19"/>
      <c r="H147" s="19"/>
      <c r="I147" s="37">
        <f t="shared" si="2"/>
        <v>0</v>
      </c>
      <c r="J147" s="37">
        <f>IF(B147="",0,VLOOKUP(B147,Tabla1[],2,0))</f>
        <v>0</v>
      </c>
      <c r="K147" s="37">
        <f t="shared" si="4"/>
        <v>0</v>
      </c>
      <c r="L147" s="112"/>
      <c r="M147" s="113"/>
    </row>
    <row r="148" spans="1:13" ht="16.5" customHeight="1" x14ac:dyDescent="0.3">
      <c r="A148" s="22"/>
      <c r="B148" s="34"/>
      <c r="C148" s="110"/>
      <c r="D148" s="111"/>
      <c r="E148" s="19"/>
      <c r="F148" s="19"/>
      <c r="G148" s="19"/>
      <c r="H148" s="19"/>
      <c r="I148" s="37">
        <f t="shared" si="2"/>
        <v>0</v>
      </c>
      <c r="J148" s="37">
        <f>IF(B148="",0,VLOOKUP(B148,Tabla1[],2,0))</f>
        <v>0</v>
      </c>
      <c r="K148" s="37">
        <f t="shared" si="4"/>
        <v>0</v>
      </c>
      <c r="L148" s="112"/>
      <c r="M148" s="113"/>
    </row>
    <row r="149" spans="1:13" ht="16.5" customHeight="1" x14ac:dyDescent="0.3">
      <c r="A149" s="22"/>
      <c r="B149" s="34"/>
      <c r="C149" s="110"/>
      <c r="D149" s="111"/>
      <c r="E149" s="19"/>
      <c r="F149" s="19"/>
      <c r="G149" s="19"/>
      <c r="H149" s="19"/>
      <c r="I149" s="37">
        <f t="shared" si="2"/>
        <v>0</v>
      </c>
      <c r="J149" s="37">
        <f>IF(B149="",0,VLOOKUP(B149,Tabla1[],2,0))</f>
        <v>0</v>
      </c>
      <c r="K149" s="37">
        <f t="shared" si="4"/>
        <v>0</v>
      </c>
      <c r="L149" s="112"/>
      <c r="M149" s="113"/>
    </row>
    <row r="150" spans="1:13" ht="16.5" customHeight="1" x14ac:dyDescent="0.3">
      <c r="A150" s="23"/>
      <c r="B150" s="34"/>
      <c r="C150" s="131"/>
      <c r="D150" s="132"/>
      <c r="E150" s="19"/>
      <c r="F150" s="19"/>
      <c r="G150" s="19"/>
      <c r="H150" s="19"/>
      <c r="I150" s="37">
        <f t="shared" si="2"/>
        <v>0</v>
      </c>
      <c r="J150" s="37">
        <f>IF(B150="",0,VLOOKUP(B150,Tabla1[],2,0))</f>
        <v>0</v>
      </c>
      <c r="K150" s="37">
        <f t="shared" si="4"/>
        <v>0</v>
      </c>
      <c r="L150" s="129"/>
      <c r="M150" s="130"/>
    </row>
    <row r="151" spans="1:13" ht="16.5" customHeight="1" x14ac:dyDescent="0.3">
      <c r="A151" s="47" t="s">
        <v>4</v>
      </c>
      <c r="B151" s="48"/>
      <c r="C151" s="49"/>
      <c r="D151" s="50"/>
      <c r="E151" s="39">
        <f>SUM(E3:E150)</f>
        <v>0</v>
      </c>
      <c r="F151" s="39">
        <f>SUM(F3:F150)</f>
        <v>0</v>
      </c>
      <c r="G151" s="39">
        <f>SUM(G3:G150)</f>
        <v>0</v>
      </c>
      <c r="H151" s="39">
        <f>SUM(H3:H150)</f>
        <v>0</v>
      </c>
      <c r="I151" s="38">
        <f>SUM(I3:I150)</f>
        <v>0</v>
      </c>
      <c r="J151" s="38"/>
      <c r="K151" s="38">
        <f>SUM(K3:K150)</f>
        <v>0</v>
      </c>
      <c r="L151" s="116"/>
      <c r="M151" s="117"/>
    </row>
    <row r="152" spans="1:13" ht="16.5" customHeight="1" x14ac:dyDescent="0.3">
      <c r="A152" s="47" t="s">
        <v>8</v>
      </c>
      <c r="B152" s="28"/>
      <c r="C152" s="36"/>
      <c r="D152" s="24"/>
      <c r="E152" s="52" t="s">
        <v>46</v>
      </c>
      <c r="F152" s="51"/>
      <c r="G152" s="135"/>
      <c r="H152" s="135"/>
      <c r="I152" s="135"/>
      <c r="J152" s="135"/>
      <c r="K152" s="135"/>
      <c r="L152" s="136"/>
      <c r="M152" s="24"/>
    </row>
    <row r="153" spans="1:13" ht="16.5" customHeight="1" x14ac:dyDescent="0.3">
      <c r="A153" s="55" t="s">
        <v>9</v>
      </c>
      <c r="B153" s="38">
        <f>D152+D153+D154+D155</f>
        <v>0</v>
      </c>
      <c r="C153" s="105"/>
      <c r="D153" s="25"/>
      <c r="E153" s="123"/>
      <c r="F153" s="124"/>
      <c r="G153" s="124"/>
      <c r="H153" s="124"/>
      <c r="I153" s="124"/>
      <c r="J153" s="124"/>
      <c r="K153" s="124"/>
      <c r="L153" s="125"/>
      <c r="M153" s="25"/>
    </row>
    <row r="154" spans="1:13" ht="16.5" customHeight="1" x14ac:dyDescent="0.3">
      <c r="A154" s="56" t="s">
        <v>14</v>
      </c>
      <c r="B154" s="19"/>
      <c r="C154" s="35"/>
      <c r="D154" s="25"/>
      <c r="E154" s="123"/>
      <c r="F154" s="124"/>
      <c r="G154" s="124"/>
      <c r="H154" s="124"/>
      <c r="I154" s="124"/>
      <c r="J154" s="124"/>
      <c r="K154" s="124"/>
      <c r="L154" s="125"/>
      <c r="M154" s="25"/>
    </row>
    <row r="155" spans="1:13" ht="16.5" customHeight="1" x14ac:dyDescent="0.3">
      <c r="A155" s="57" t="s">
        <v>28</v>
      </c>
      <c r="B155" s="39">
        <f>(E151-D152-D153-D154-D155-B154)</f>
        <v>0</v>
      </c>
      <c r="C155" s="12"/>
      <c r="D155" s="26"/>
      <c r="E155" s="126"/>
      <c r="F155" s="127"/>
      <c r="G155" s="127"/>
      <c r="H155" s="127"/>
      <c r="I155" s="127"/>
      <c r="J155" s="127"/>
      <c r="K155" s="127"/>
      <c r="L155" s="128"/>
      <c r="M155" s="26"/>
    </row>
    <row r="157" spans="1:13" ht="16.5" customHeight="1" x14ac:dyDescent="0.3">
      <c r="A157" s="86" t="s">
        <v>0</v>
      </c>
      <c r="B157" s="86" t="s">
        <v>161</v>
      </c>
      <c r="C157" s="86" t="s">
        <v>202</v>
      </c>
      <c r="D157" s="86" t="s">
        <v>184</v>
      </c>
    </row>
    <row r="158" spans="1:13" ht="16.5" customHeight="1" x14ac:dyDescent="0.3">
      <c r="A158" s="101"/>
      <c r="B158" s="95"/>
      <c r="C158" s="95"/>
      <c r="D158" s="96"/>
    </row>
    <row r="159" spans="1:13" ht="16.5" customHeight="1" x14ac:dyDescent="0.3">
      <c r="A159" s="102"/>
      <c r="B159" s="95"/>
      <c r="C159" s="97"/>
      <c r="D159" s="98"/>
    </row>
    <row r="160" spans="1:13" ht="16.5" customHeight="1" x14ac:dyDescent="0.3">
      <c r="A160" s="102"/>
      <c r="B160" s="95"/>
      <c r="C160" s="97"/>
      <c r="D160" s="98"/>
    </row>
    <row r="161" spans="1:4" ht="16.5" customHeight="1" x14ac:dyDescent="0.3">
      <c r="A161" s="102"/>
      <c r="B161" s="95"/>
      <c r="C161" s="97"/>
      <c r="D161" s="98"/>
    </row>
    <row r="162" spans="1:4" ht="16.5" customHeight="1" x14ac:dyDescent="0.3">
      <c r="A162" s="102"/>
      <c r="B162" s="97"/>
      <c r="C162" s="97"/>
      <c r="D162" s="98"/>
    </row>
    <row r="163" spans="1:4" ht="16.5" customHeight="1" x14ac:dyDescent="0.3">
      <c r="A163" s="102"/>
      <c r="B163" s="97"/>
      <c r="C163" s="97"/>
      <c r="D163" s="98"/>
    </row>
    <row r="164" spans="1:4" ht="16.5" customHeight="1" x14ac:dyDescent="0.3">
      <c r="A164" s="102"/>
      <c r="B164" s="97"/>
      <c r="C164" s="97"/>
      <c r="D164" s="98"/>
    </row>
    <row r="165" spans="1:4" ht="16.5" customHeight="1" x14ac:dyDescent="0.3">
      <c r="A165" s="102"/>
      <c r="B165" s="97"/>
      <c r="C165" s="97"/>
      <c r="D165" s="98"/>
    </row>
    <row r="166" spans="1:4" ht="16.5" customHeight="1" x14ac:dyDescent="0.3">
      <c r="A166" s="102"/>
      <c r="B166" s="97"/>
      <c r="C166" s="97"/>
      <c r="D166" s="98"/>
    </row>
    <row r="167" spans="1:4" ht="16.5" customHeight="1" x14ac:dyDescent="0.3">
      <c r="A167" s="102"/>
      <c r="B167" s="97"/>
      <c r="C167" s="97"/>
      <c r="D167" s="98"/>
    </row>
    <row r="168" spans="1:4" ht="16.5" customHeight="1" x14ac:dyDescent="0.3">
      <c r="A168" s="102"/>
      <c r="B168" s="97"/>
      <c r="C168" s="97"/>
      <c r="D168" s="98"/>
    </row>
    <row r="169" spans="1:4" ht="16.5" customHeight="1" x14ac:dyDescent="0.3">
      <c r="A169" s="102"/>
      <c r="B169" s="97"/>
      <c r="C169" s="97"/>
      <c r="D169" s="98"/>
    </row>
    <row r="170" spans="1:4" ht="16.5" customHeight="1" x14ac:dyDescent="0.3">
      <c r="A170" s="102"/>
      <c r="B170" s="97"/>
      <c r="C170" s="97"/>
      <c r="D170" s="98"/>
    </row>
    <row r="171" spans="1:4" ht="16.5" customHeight="1" x14ac:dyDescent="0.3">
      <c r="A171" s="102"/>
      <c r="B171" s="97"/>
      <c r="C171" s="97"/>
      <c r="D171" s="98"/>
    </row>
    <row r="172" spans="1:4" ht="16.5" customHeight="1" x14ac:dyDescent="0.3">
      <c r="A172" s="102"/>
      <c r="B172" s="97"/>
      <c r="C172" s="97"/>
      <c r="D172" s="98"/>
    </row>
    <row r="173" spans="1:4" ht="16.5" customHeight="1" x14ac:dyDescent="0.3">
      <c r="A173" s="102"/>
      <c r="B173" s="97"/>
      <c r="C173" s="97"/>
      <c r="D173" s="98"/>
    </row>
    <row r="174" spans="1:4" ht="16.5" customHeight="1" x14ac:dyDescent="0.3">
      <c r="A174" s="102"/>
      <c r="B174" s="97"/>
      <c r="C174" s="97"/>
      <c r="D174" s="98"/>
    </row>
    <row r="175" spans="1:4" ht="16.5" customHeight="1" x14ac:dyDescent="0.3">
      <c r="A175" s="102"/>
      <c r="B175" s="97"/>
      <c r="C175" s="97"/>
      <c r="D175" s="98"/>
    </row>
    <row r="176" spans="1:4" ht="16.5" customHeight="1" x14ac:dyDescent="0.3">
      <c r="A176" s="102"/>
      <c r="B176" s="97"/>
      <c r="C176" s="97"/>
      <c r="D176" s="98"/>
    </row>
    <row r="177" spans="1:4" ht="16.5" customHeight="1" x14ac:dyDescent="0.3">
      <c r="A177" s="103"/>
      <c r="B177" s="99"/>
      <c r="C177" s="99"/>
      <c r="D177" s="100"/>
    </row>
    <row r="424" spans="2:2" ht="16.5" customHeight="1" x14ac:dyDescent="0.3">
      <c r="B424" s="1">
        <v>6</v>
      </c>
    </row>
  </sheetData>
  <sheetProtection algorithmName="SHA-512" hashValue="OnaI+fIwB/dXVGIPISF7tUJIpzeD1Gdaqo8hgbg9RioS1KAAOMUD57Z9HOk+hQ0UvqnQy1nXXb0lnmp6jAMsBA==" saltValue="aLMkMpUcX/+3kIso/teFIw==" spinCount="100000" sheet="1" objects="1" scenarios="1"/>
  <dataConsolidate/>
  <mergeCells count="285">
    <mergeCell ref="L151:M151"/>
    <mergeCell ref="G152:L152"/>
    <mergeCell ref="E153:L153"/>
    <mergeCell ref="E154:L154"/>
    <mergeCell ref="E155:L155"/>
    <mergeCell ref="C148:D148"/>
    <mergeCell ref="L148:M148"/>
    <mergeCell ref="C149:D149"/>
    <mergeCell ref="L149:M149"/>
    <mergeCell ref="C150:D150"/>
    <mergeCell ref="L150:M150"/>
    <mergeCell ref="C145:D145"/>
    <mergeCell ref="L145:M145"/>
    <mergeCell ref="C146:D146"/>
    <mergeCell ref="L146:M146"/>
    <mergeCell ref="C147:D147"/>
    <mergeCell ref="L147:M147"/>
    <mergeCell ref="C142:D142"/>
    <mergeCell ref="L142:M142"/>
    <mergeCell ref="C143:D143"/>
    <mergeCell ref="L143:M143"/>
    <mergeCell ref="C144:D144"/>
    <mergeCell ref="L144:M144"/>
    <mergeCell ref="C139:D139"/>
    <mergeCell ref="L139:M139"/>
    <mergeCell ref="C140:D140"/>
    <mergeCell ref="L140:M140"/>
    <mergeCell ref="C141:D141"/>
    <mergeCell ref="L141:M141"/>
    <mergeCell ref="C136:D136"/>
    <mergeCell ref="L136:M136"/>
    <mergeCell ref="C137:D137"/>
    <mergeCell ref="L137:M137"/>
    <mergeCell ref="C138:D138"/>
    <mergeCell ref="L138:M138"/>
    <mergeCell ref="C133:D133"/>
    <mergeCell ref="L133:M133"/>
    <mergeCell ref="C134:D134"/>
    <mergeCell ref="L134:M134"/>
    <mergeCell ref="C135:D135"/>
    <mergeCell ref="L135:M135"/>
    <mergeCell ref="C130:D130"/>
    <mergeCell ref="L130:M130"/>
    <mergeCell ref="C131:D131"/>
    <mergeCell ref="L131:M131"/>
    <mergeCell ref="C132:D132"/>
    <mergeCell ref="L132:M132"/>
    <mergeCell ref="C127:D127"/>
    <mergeCell ref="L127:M127"/>
    <mergeCell ref="C128:D128"/>
    <mergeCell ref="L128:M128"/>
    <mergeCell ref="C129:D129"/>
    <mergeCell ref="L129:M129"/>
    <mergeCell ref="C124:D124"/>
    <mergeCell ref="L124:M124"/>
    <mergeCell ref="C125:D125"/>
    <mergeCell ref="L125:M125"/>
    <mergeCell ref="C126:D126"/>
    <mergeCell ref="L126:M126"/>
    <mergeCell ref="C121:D121"/>
    <mergeCell ref="L121:M121"/>
    <mergeCell ref="C122:D122"/>
    <mergeCell ref="L122:M122"/>
    <mergeCell ref="C123:D123"/>
    <mergeCell ref="L123:M123"/>
    <mergeCell ref="C118:D118"/>
    <mergeCell ref="L118:M118"/>
    <mergeCell ref="C119:D119"/>
    <mergeCell ref="L119:M119"/>
    <mergeCell ref="C120:D120"/>
    <mergeCell ref="L120:M120"/>
    <mergeCell ref="C115:D115"/>
    <mergeCell ref="L115:M115"/>
    <mergeCell ref="C116:D116"/>
    <mergeCell ref="L116:M116"/>
    <mergeCell ref="C117:D117"/>
    <mergeCell ref="L117:M117"/>
    <mergeCell ref="C112:D112"/>
    <mergeCell ref="L112:M112"/>
    <mergeCell ref="C113:D113"/>
    <mergeCell ref="L113:M113"/>
    <mergeCell ref="C114:D114"/>
    <mergeCell ref="L114:M114"/>
    <mergeCell ref="C109:D109"/>
    <mergeCell ref="L109:M109"/>
    <mergeCell ref="C110:D110"/>
    <mergeCell ref="L110:M110"/>
    <mergeCell ref="C111:D111"/>
    <mergeCell ref="L111:M111"/>
    <mergeCell ref="C106:D106"/>
    <mergeCell ref="L106:M106"/>
    <mergeCell ref="C107:D107"/>
    <mergeCell ref="L107:M107"/>
    <mergeCell ref="C108:D108"/>
    <mergeCell ref="L108:M108"/>
    <mergeCell ref="C103:D103"/>
    <mergeCell ref="L103:M103"/>
    <mergeCell ref="C104:D104"/>
    <mergeCell ref="L104:M104"/>
    <mergeCell ref="C105:D105"/>
    <mergeCell ref="L105:M105"/>
    <mergeCell ref="C100:D100"/>
    <mergeCell ref="L100:M100"/>
    <mergeCell ref="C101:D101"/>
    <mergeCell ref="L101:M101"/>
    <mergeCell ref="C102:D102"/>
    <mergeCell ref="L102:M102"/>
    <mergeCell ref="C97:D97"/>
    <mergeCell ref="L97:M97"/>
    <mergeCell ref="C98:D98"/>
    <mergeCell ref="L98:M98"/>
    <mergeCell ref="C99:D99"/>
    <mergeCell ref="L99:M99"/>
    <mergeCell ref="C94:D94"/>
    <mergeCell ref="L94:M94"/>
    <mergeCell ref="C95:D95"/>
    <mergeCell ref="L95:M95"/>
    <mergeCell ref="C96:D96"/>
    <mergeCell ref="L96:M96"/>
    <mergeCell ref="C91:D91"/>
    <mergeCell ref="L91:M91"/>
    <mergeCell ref="C92:D92"/>
    <mergeCell ref="L92:M92"/>
    <mergeCell ref="C93:D93"/>
    <mergeCell ref="L93:M93"/>
    <mergeCell ref="C88:D88"/>
    <mergeCell ref="L88:M88"/>
    <mergeCell ref="C89:D89"/>
    <mergeCell ref="L89:M89"/>
    <mergeCell ref="C90:D90"/>
    <mergeCell ref="L90:M90"/>
    <mergeCell ref="C85:D85"/>
    <mergeCell ref="L85:M85"/>
    <mergeCell ref="C86:D86"/>
    <mergeCell ref="L86:M86"/>
    <mergeCell ref="C87:D87"/>
    <mergeCell ref="L87:M87"/>
    <mergeCell ref="C82:D82"/>
    <mergeCell ref="L82:M82"/>
    <mergeCell ref="C83:D83"/>
    <mergeCell ref="L83:M83"/>
    <mergeCell ref="C84:D84"/>
    <mergeCell ref="L84:M84"/>
    <mergeCell ref="C79:D79"/>
    <mergeCell ref="L79:M79"/>
    <mergeCell ref="C80:D80"/>
    <mergeCell ref="L80:M80"/>
    <mergeCell ref="C81:D81"/>
    <mergeCell ref="L81:M81"/>
    <mergeCell ref="C76:D76"/>
    <mergeCell ref="L76:M76"/>
    <mergeCell ref="C77:D77"/>
    <mergeCell ref="L77:M77"/>
    <mergeCell ref="C78:D78"/>
    <mergeCell ref="L78:M78"/>
    <mergeCell ref="C73:D73"/>
    <mergeCell ref="L73:M73"/>
    <mergeCell ref="C74:D74"/>
    <mergeCell ref="L74:M74"/>
    <mergeCell ref="C75:D75"/>
    <mergeCell ref="L75:M75"/>
    <mergeCell ref="C70:D70"/>
    <mergeCell ref="L70:M70"/>
    <mergeCell ref="C71:D71"/>
    <mergeCell ref="L71:M71"/>
    <mergeCell ref="C72:D72"/>
    <mergeCell ref="L72:M72"/>
    <mergeCell ref="C67:D67"/>
    <mergeCell ref="L67:M67"/>
    <mergeCell ref="C68:D68"/>
    <mergeCell ref="L68:M68"/>
    <mergeCell ref="C69:D69"/>
    <mergeCell ref="L69:M69"/>
    <mergeCell ref="C64:D64"/>
    <mergeCell ref="L64:M64"/>
    <mergeCell ref="C65:D65"/>
    <mergeCell ref="L65:M65"/>
    <mergeCell ref="C66:D66"/>
    <mergeCell ref="L66:M66"/>
    <mergeCell ref="C61:D61"/>
    <mergeCell ref="L61:M61"/>
    <mergeCell ref="C62:D62"/>
    <mergeCell ref="L62:M62"/>
    <mergeCell ref="C63:D63"/>
    <mergeCell ref="L63:M63"/>
    <mergeCell ref="C58:D58"/>
    <mergeCell ref="L58:M58"/>
    <mergeCell ref="C59:D59"/>
    <mergeCell ref="L59:M59"/>
    <mergeCell ref="C60:D60"/>
    <mergeCell ref="L60:M60"/>
    <mergeCell ref="C55:D55"/>
    <mergeCell ref="L55:M55"/>
    <mergeCell ref="C56:D56"/>
    <mergeCell ref="L56:M56"/>
    <mergeCell ref="C57:D57"/>
    <mergeCell ref="L57:M57"/>
    <mergeCell ref="C52:D52"/>
    <mergeCell ref="L52:M52"/>
    <mergeCell ref="C53:D53"/>
    <mergeCell ref="L53:M53"/>
    <mergeCell ref="C54:D54"/>
    <mergeCell ref="L54:M54"/>
    <mergeCell ref="C49:D49"/>
    <mergeCell ref="L49:M49"/>
    <mergeCell ref="C50:D50"/>
    <mergeCell ref="L50:M50"/>
    <mergeCell ref="C51:D51"/>
    <mergeCell ref="L51:M51"/>
    <mergeCell ref="C46:D46"/>
    <mergeCell ref="L46:M46"/>
    <mergeCell ref="C47:D47"/>
    <mergeCell ref="L47:M47"/>
    <mergeCell ref="C48:D48"/>
    <mergeCell ref="L48:M48"/>
    <mergeCell ref="C43:D43"/>
    <mergeCell ref="L43:M43"/>
    <mergeCell ref="C44:D44"/>
    <mergeCell ref="L44:M44"/>
    <mergeCell ref="C45:D45"/>
    <mergeCell ref="L45:M45"/>
    <mergeCell ref="C40:D40"/>
    <mergeCell ref="L40:M40"/>
    <mergeCell ref="C41:D41"/>
    <mergeCell ref="L41:M41"/>
    <mergeCell ref="C42:D42"/>
    <mergeCell ref="L42:M42"/>
    <mergeCell ref="C37:D37"/>
    <mergeCell ref="L37:M37"/>
    <mergeCell ref="C38:D38"/>
    <mergeCell ref="L38:M38"/>
    <mergeCell ref="C39:D39"/>
    <mergeCell ref="L39:M39"/>
    <mergeCell ref="C34:D34"/>
    <mergeCell ref="L34:M34"/>
    <mergeCell ref="C35:D35"/>
    <mergeCell ref="L35:M35"/>
    <mergeCell ref="C36:D36"/>
    <mergeCell ref="L36:M36"/>
    <mergeCell ref="C32:D32"/>
    <mergeCell ref="L31:M31"/>
    <mergeCell ref="L32:M32"/>
    <mergeCell ref="C33:D33"/>
    <mergeCell ref="L33:M33"/>
    <mergeCell ref="C28:D28"/>
    <mergeCell ref="L28:M28"/>
    <mergeCell ref="C29:D29"/>
    <mergeCell ref="L29:M29"/>
    <mergeCell ref="C30:D30"/>
    <mergeCell ref="L30:M30"/>
    <mergeCell ref="L21:M21"/>
    <mergeCell ref="L16:M16"/>
    <mergeCell ref="L17:M17"/>
    <mergeCell ref="L18:M18"/>
    <mergeCell ref="C25:D25"/>
    <mergeCell ref="L25:M25"/>
    <mergeCell ref="C26:D26"/>
    <mergeCell ref="L26:M26"/>
    <mergeCell ref="C27:D27"/>
    <mergeCell ref="L27:M27"/>
    <mergeCell ref="L22:M22"/>
    <mergeCell ref="L23:M23"/>
    <mergeCell ref="C24:D24"/>
    <mergeCell ref="L24:M24"/>
    <mergeCell ref="C23:D23"/>
    <mergeCell ref="L13:M13"/>
    <mergeCell ref="L14:M14"/>
    <mergeCell ref="L15:M15"/>
    <mergeCell ref="L10:M10"/>
    <mergeCell ref="L11:M11"/>
    <mergeCell ref="L12:M12"/>
    <mergeCell ref="L19:M19"/>
    <mergeCell ref="L20:M20"/>
    <mergeCell ref="L8:M8"/>
    <mergeCell ref="L9:M9"/>
    <mergeCell ref="L7:M7"/>
    <mergeCell ref="L4:M4"/>
    <mergeCell ref="L5:M5"/>
    <mergeCell ref="L6:M6"/>
    <mergeCell ref="A1:B1"/>
    <mergeCell ref="F1:G1"/>
    <mergeCell ref="H1:M1"/>
    <mergeCell ref="C2:D2"/>
    <mergeCell ref="L2:M2"/>
    <mergeCell ref="L3:M3"/>
  </mergeCells>
  <conditionalFormatting sqref="B153 B155 E151:K151">
    <cfRule type="cellIs" dxfId="273" priority="59" operator="equal">
      <formula>0</formula>
    </cfRule>
  </conditionalFormatting>
  <conditionalFormatting sqref="E151:K151 E118:J150 J4:J150 E3:J70">
    <cfRule type="cellIs" dxfId="272" priority="58" operator="lessThan">
      <formula>0</formula>
    </cfRule>
  </conditionalFormatting>
  <conditionalFormatting sqref="C150 B118:B150 B6:B70 C27:C30 C32">
    <cfRule type="containsText" dxfId="271" priority="56" operator="containsText" text="reposicion">
      <formula>NOT(ISERROR(SEARCH("reposicion",B6)))</formula>
    </cfRule>
    <cfRule type="containsText" dxfId="270" priority="57" operator="containsText" text="devolucion">
      <formula>NOT(ISERROR(SEARCH("devolucion",B6)))</formula>
    </cfRule>
  </conditionalFormatting>
  <conditionalFormatting sqref="B155">
    <cfRule type="cellIs" dxfId="269" priority="55" operator="lessThan">
      <formula>0</formula>
    </cfRule>
  </conditionalFormatting>
  <conditionalFormatting sqref="B3:B5">
    <cfRule type="containsText" dxfId="268" priority="53" operator="containsText" text="reposicion">
      <formula>NOT(ISERROR(SEARCH("reposicion",B3)))</formula>
    </cfRule>
    <cfRule type="containsText" dxfId="267" priority="54" operator="containsText" text="devolucion">
      <formula>NOT(ISERROR(SEARCH("devolucion",B3)))</formula>
    </cfRule>
  </conditionalFormatting>
  <conditionalFormatting sqref="C118:C149 C33:C70">
    <cfRule type="containsText" dxfId="266" priority="51" operator="containsText" text="reposicion">
      <formula>NOT(ISERROR(SEARCH("reposicion",C33)))</formula>
    </cfRule>
    <cfRule type="containsText" dxfId="265" priority="52" operator="containsText" text="devolucion">
      <formula>NOT(ISERROR(SEARCH("devolucion",C33)))</formula>
    </cfRule>
  </conditionalFormatting>
  <conditionalFormatting sqref="B118:B150 B6:B70">
    <cfRule type="cellIs" dxfId="264" priority="49" operator="equal">
      <formula>0</formula>
    </cfRule>
  </conditionalFormatting>
  <conditionalFormatting sqref="I3:I67">
    <cfRule type="cellIs" dxfId="263" priority="48" operator="equal">
      <formula>0</formula>
    </cfRule>
  </conditionalFormatting>
  <conditionalFormatting sqref="I69:J70 I151:K151 I153:K163 I118:J150">
    <cfRule type="cellIs" dxfId="262" priority="47" operator="equal">
      <formula>0</formula>
    </cfRule>
  </conditionalFormatting>
  <conditionalFormatting sqref="I68:J69 J3:J150">
    <cfRule type="cellIs" dxfId="261" priority="46" operator="equal">
      <formula>0</formula>
    </cfRule>
  </conditionalFormatting>
  <conditionalFormatting sqref="E71:J81 E108:J117">
    <cfRule type="cellIs" dxfId="260" priority="45" operator="lessThan">
      <formula>0</formula>
    </cfRule>
  </conditionalFormatting>
  <conditionalFormatting sqref="B71:B81 B108:B117">
    <cfRule type="containsText" dxfId="259" priority="43" operator="containsText" text="reposicion">
      <formula>NOT(ISERROR(SEARCH("reposicion",B71)))</formula>
    </cfRule>
    <cfRule type="containsText" dxfId="258" priority="44" operator="containsText" text="devolucion">
      <formula>NOT(ISERROR(SEARCH("devolucion",B71)))</formula>
    </cfRule>
  </conditionalFormatting>
  <conditionalFormatting sqref="C71:C81 C108:C117">
    <cfRule type="containsText" dxfId="257" priority="41" operator="containsText" text="reposicion">
      <formula>NOT(ISERROR(SEARCH("reposicion",C71)))</formula>
    </cfRule>
    <cfRule type="containsText" dxfId="256" priority="42" operator="containsText" text="devolucion">
      <formula>NOT(ISERROR(SEARCH("devolucion",C71)))</formula>
    </cfRule>
  </conditionalFormatting>
  <conditionalFormatting sqref="B71:B81 B108:B117">
    <cfRule type="cellIs" dxfId="255" priority="40" operator="equal">
      <formula>0</formula>
    </cfRule>
  </conditionalFormatting>
  <conditionalFormatting sqref="I71:J81 I108:J117">
    <cfRule type="cellIs" dxfId="254" priority="39" operator="equal">
      <formula>0</formula>
    </cfRule>
  </conditionalFormatting>
  <conditionalFormatting sqref="E151:K151 B153:B155 D152:D155 M152:M155 E3:J150">
    <cfRule type="cellIs" dxfId="253" priority="38" operator="lessThan">
      <formula>0</formula>
    </cfRule>
  </conditionalFormatting>
  <conditionalFormatting sqref="B82:B107">
    <cfRule type="containsText" dxfId="252" priority="36" operator="containsText" text="reposicion">
      <formula>NOT(ISERROR(SEARCH("reposicion",B82)))</formula>
    </cfRule>
    <cfRule type="containsText" dxfId="251" priority="37" operator="containsText" text="devolucion">
      <formula>NOT(ISERROR(SEARCH("devolucion",B82)))</formula>
    </cfRule>
  </conditionalFormatting>
  <conditionalFormatting sqref="C82:C107">
    <cfRule type="containsText" dxfId="250" priority="34" operator="containsText" text="reposicion">
      <formula>NOT(ISERROR(SEARCH("reposicion",C82)))</formula>
    </cfRule>
    <cfRule type="containsText" dxfId="249" priority="35" operator="containsText" text="devolucion">
      <formula>NOT(ISERROR(SEARCH("devolucion",C82)))</formula>
    </cfRule>
  </conditionalFormatting>
  <conditionalFormatting sqref="B82:B107">
    <cfRule type="cellIs" dxfId="248" priority="33" operator="equal">
      <formula>0</formula>
    </cfRule>
  </conditionalFormatting>
  <conditionalFormatting sqref="I82:J107">
    <cfRule type="cellIs" dxfId="247" priority="32" operator="equal">
      <formula>0</formula>
    </cfRule>
  </conditionalFormatting>
  <conditionalFormatting sqref="H1:M1">
    <cfRule type="cellIs" dxfId="246" priority="22" operator="equal">
      <formula>2</formula>
    </cfRule>
  </conditionalFormatting>
  <conditionalFormatting sqref="K3:K150">
    <cfRule type="cellIs" dxfId="245" priority="21" operator="lessThan">
      <formula>0</formula>
    </cfRule>
  </conditionalFormatting>
  <conditionalFormatting sqref="K68">
    <cfRule type="cellIs" dxfId="244" priority="20" operator="equal">
      <formula>0</formula>
    </cfRule>
  </conditionalFormatting>
  <conditionalFormatting sqref="K3:K150">
    <cfRule type="cellIs" dxfId="243" priority="19" operator="equal">
      <formula>0</formula>
    </cfRule>
  </conditionalFormatting>
  <conditionalFormatting sqref="K69:K70 K118:K150">
    <cfRule type="cellIs" dxfId="242" priority="18" operator="equal">
      <formula>0</formula>
    </cfRule>
  </conditionalFormatting>
  <conditionalFormatting sqref="K68:K69">
    <cfRule type="cellIs" dxfId="241" priority="17" operator="equal">
      <formula>0</formula>
    </cfRule>
  </conditionalFormatting>
  <conditionalFormatting sqref="K71:K81 K108:K117">
    <cfRule type="cellIs" dxfId="240" priority="16" operator="lessThan">
      <formula>0</formula>
    </cfRule>
  </conditionalFormatting>
  <conditionalFormatting sqref="K71:K81 K108:K117">
    <cfRule type="cellIs" dxfId="239" priority="15" operator="equal">
      <formula>0</formula>
    </cfRule>
  </conditionalFormatting>
  <conditionalFormatting sqref="K3:K150">
    <cfRule type="cellIs" dxfId="238" priority="14" operator="lessThan">
      <formula>0</formula>
    </cfRule>
  </conditionalFormatting>
  <conditionalFormatting sqref="K82:K107">
    <cfRule type="cellIs" dxfId="237" priority="13" operator="equal">
      <formula>0</formula>
    </cfRule>
  </conditionalFormatting>
  <conditionalFormatting sqref="K44:K46 K67">
    <cfRule type="cellIs" dxfId="236" priority="12" operator="lessThan">
      <formula>0</formula>
    </cfRule>
  </conditionalFormatting>
  <conditionalFormatting sqref="K44 K67">
    <cfRule type="cellIs" dxfId="235" priority="11" operator="equal">
      <formula>0</formula>
    </cfRule>
  </conditionalFormatting>
  <conditionalFormatting sqref="K45:K46">
    <cfRule type="cellIs" dxfId="234" priority="10" operator="equal">
      <formula>0</formula>
    </cfRule>
  </conditionalFormatting>
  <conditionalFormatting sqref="K44:K45 K67">
    <cfRule type="cellIs" dxfId="233" priority="9" operator="equal">
      <formula>0</formula>
    </cfRule>
  </conditionalFormatting>
  <conditionalFormatting sqref="K47:K57">
    <cfRule type="cellIs" dxfId="232" priority="8" operator="lessThan">
      <formula>0</formula>
    </cfRule>
  </conditionalFormatting>
  <conditionalFormatting sqref="K47:K57">
    <cfRule type="cellIs" dxfId="231" priority="7" operator="equal">
      <formula>0</formula>
    </cfRule>
  </conditionalFormatting>
  <conditionalFormatting sqref="K58:K66">
    <cfRule type="cellIs" dxfId="230" priority="6" operator="lessThan">
      <formula>0</formula>
    </cfRule>
  </conditionalFormatting>
  <conditionalFormatting sqref="K58:K66">
    <cfRule type="cellIs" dxfId="229" priority="5" operator="equal">
      <formula>0</formula>
    </cfRule>
  </conditionalFormatting>
  <conditionalFormatting sqref="C3:C4">
    <cfRule type="containsText" dxfId="228" priority="3" operator="containsText" text="reposicion">
      <formula>NOT(ISERROR(SEARCH("reposicion",C3)))</formula>
    </cfRule>
    <cfRule type="containsText" dxfId="227" priority="4" operator="containsText" text="devolucion">
      <formula>NOT(ISERROR(SEARCH("devolucion",C3)))</formula>
    </cfRule>
  </conditionalFormatting>
  <conditionalFormatting sqref="C5:C26">
    <cfRule type="containsText" dxfId="226" priority="1" operator="containsText" text="reposicion">
      <formula>NOT(ISERROR(SEARCH("reposicion",C5)))</formula>
    </cfRule>
    <cfRule type="containsText" dxfId="225" priority="2" operator="containsText" text="devolucion">
      <formula>NOT(ISERROR(SEARCH("devolucion",C5)))</formula>
    </cfRule>
  </conditionalFormatting>
  <dataValidations xWindow="627" yWindow="591" count="6">
    <dataValidation type="decimal" allowBlank="1" showInputMessage="1" showErrorMessage="1" errorTitle="Valor Incorrecto" error="Entre solo Valores Permitidos" sqref="M152:M155 B154 D152:D155 I3:I150 K3:K150">
      <formula1>0</formula1>
      <formula2>10000</formula2>
    </dataValidation>
    <dataValidation type="time" allowBlank="1" showInputMessage="1" showErrorMessage="1" errorTitle="Hora Incorrecta" error="Entre la hora de forma correcta:_x000a_HH:MM" sqref="A3:A150">
      <formula1>0</formula1>
      <formula2>0.999988425925926</formula2>
    </dataValidation>
    <dataValidation type="decimal" allowBlank="1" showInputMessage="1" showErrorMessage="1" errorTitle="ENTRADA DE VALOR INCORRECTO" promptTitle="Importante" prompt="Teclear (-) en caso de Devolución" sqref="E3:G150">
      <formula1>-1000</formula1>
      <formula2>1000</formula2>
    </dataValidation>
    <dataValidation type="whole" allowBlank="1" showInputMessage="1" showErrorMessage="1" errorTitle="Valor Incorrecto" error="Entre solo Valores Permitidos" promptTitle="Valor de la(s) Tarjeta(s) en cuc" sqref="H3:H150">
      <formula1>0</formula1>
      <formula2>168</formula2>
    </dataValidation>
    <dataValidation allowBlank="1" showInputMessage="1" showErrorMessage="1" promptTitle="Tercio del Día" sqref="N2"/>
    <dataValidation allowBlank="1" showInputMessage="1" showErrorMessage="1" promptTitle="SOBRANTE DEL DIA" prompt="TECLEE EL VALOR DEL SOBRANTE EN CASO DE HABERLO" sqref="O2"/>
  </dataValidations>
  <printOptions horizontalCentered="1" verticalCentered="1"/>
  <pageMargins left="0" right="0" top="0" bottom="0" header="0" footer="0"/>
  <pageSetup scale="33" orientation="portrait" r:id="rId1"/>
  <extLst>
    <ext xmlns:x14="http://schemas.microsoft.com/office/spreadsheetml/2009/9/main" uri="{CCE6A557-97BC-4b89-ADB6-D9C93CAAB3DF}">
      <x14:dataValidations xmlns:xm="http://schemas.microsoft.com/office/excel/2006/main" xWindow="627" yWindow="591" count="3">
        <x14:dataValidation type="list" allowBlank="1" showInputMessage="1" showErrorMessage="1" errorTitle="ENTRADA INCORRECTA" error="TECLEE SOLO VALORES DE LA LISTA" promptTitle="TRABAJO REALIZADO" prompt="TECLEE O SELECCIONE DE LA LISTA LA PIEZA O TRABAJO">
          <x14:formula1>
            <xm:f>DEN!$D$3:$D$203</xm:f>
          </x14:formula1>
          <xm:sqref>B3:B150</xm:sqref>
        </x14:dataValidation>
        <x14:dataValidation type="list" allowBlank="1" showInputMessage="1" showErrorMessage="1" errorTitle="Nombre Incorrecto" error="Introduzca un Nombre Valido">
          <x14:formula1>
            <xm:f>DEN!$A:$A</xm:f>
          </x14:formula1>
          <xm:sqref>L3:M150</xm:sqref>
        </x14:dataValidation>
        <x14:dataValidation type="list" allowBlank="1" showInputMessage="1" showErrorMessage="1">
          <x14:formula1>
            <xm:f>DEN!$A$3:$A$38</xm:f>
          </x14:formula1>
          <xm:sqref>B158:B177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4"/>
  <sheetViews>
    <sheetView zoomScale="113" zoomScaleNormal="70" zoomScalePageLayoutView="150" workbookViewId="0">
      <pane ySplit="2" topLeftCell="A31" activePane="bottomLeft" state="frozen"/>
      <selection activeCell="I1" sqref="I1:L1"/>
      <selection pane="bottomLeft" activeCell="L3" sqref="L3:M50"/>
    </sheetView>
  </sheetViews>
  <sheetFormatPr baseColWidth="10" defaultColWidth="9.109375" defaultRowHeight="16.5" customHeight="1" x14ac:dyDescent="0.3"/>
  <cols>
    <col min="1" max="1" width="6.109375" style="1" bestFit="1" customWidth="1"/>
    <col min="2" max="2" width="21.44140625" style="1" customWidth="1"/>
    <col min="3" max="3" width="33.33203125" style="1" customWidth="1"/>
    <col min="4" max="4" width="10.6640625" style="1" customWidth="1"/>
    <col min="5" max="5" width="7.33203125" style="1" customWidth="1"/>
    <col min="6" max="11" width="5" style="1" customWidth="1"/>
    <col min="12" max="12" width="2.44140625" style="1" customWidth="1"/>
    <col min="13" max="13" width="11.44140625" style="1" customWidth="1"/>
    <col min="14" max="16" width="9.109375" style="1"/>
    <col min="17" max="17" width="23.33203125" style="1" bestFit="1" customWidth="1"/>
    <col min="18" max="16384" width="9.109375" style="1"/>
  </cols>
  <sheetData>
    <row r="1" spans="1:17" ht="16.5" customHeight="1" x14ac:dyDescent="0.3">
      <c r="A1" s="114" t="s">
        <v>29</v>
      </c>
      <c r="B1" s="115"/>
      <c r="C1" s="27" t="str">
        <f>Domingo!C1</f>
        <v>V</v>
      </c>
      <c r="D1" s="53"/>
      <c r="E1" s="45" t="s">
        <v>1</v>
      </c>
      <c r="F1" s="120" t="s">
        <v>40</v>
      </c>
      <c r="G1" s="120"/>
      <c r="H1" s="137">
        <f>Domingo!H1+3</f>
        <v>43992</v>
      </c>
      <c r="I1" s="137"/>
      <c r="J1" s="137"/>
      <c r="K1" s="137"/>
      <c r="L1" s="137"/>
      <c r="M1" s="138"/>
      <c r="N1" s="46" t="s">
        <v>187</v>
      </c>
      <c r="O1" s="46" t="s">
        <v>57</v>
      </c>
      <c r="Q1" s="20"/>
    </row>
    <row r="2" spans="1:17" ht="16.5" customHeight="1" x14ac:dyDescent="0.3">
      <c r="A2" s="40" t="s">
        <v>0</v>
      </c>
      <c r="B2" s="41" t="s">
        <v>64</v>
      </c>
      <c r="C2" s="121" t="s">
        <v>176</v>
      </c>
      <c r="D2" s="122"/>
      <c r="E2" s="42" t="s">
        <v>3</v>
      </c>
      <c r="F2" s="42" t="s">
        <v>5</v>
      </c>
      <c r="G2" s="42" t="s">
        <v>36</v>
      </c>
      <c r="H2" s="42" t="s">
        <v>7</v>
      </c>
      <c r="I2" s="43" t="s">
        <v>65</v>
      </c>
      <c r="J2" s="43" t="s">
        <v>66</v>
      </c>
      <c r="K2" s="43" t="s">
        <v>67</v>
      </c>
      <c r="L2" s="116" t="s">
        <v>2</v>
      </c>
      <c r="M2" s="117"/>
      <c r="N2" s="44">
        <f>ROUND(((E151-F151-G151-H151)/3),3)</f>
        <v>0</v>
      </c>
      <c r="O2" s="31"/>
    </row>
    <row r="3" spans="1:17" ht="16.5" customHeight="1" x14ac:dyDescent="0.3">
      <c r="A3" s="21"/>
      <c r="B3" s="34"/>
      <c r="C3" s="141"/>
      <c r="D3" s="142"/>
      <c r="E3" s="19"/>
      <c r="F3" s="19"/>
      <c r="G3" s="19"/>
      <c r="H3" s="19"/>
      <c r="I3" s="37">
        <f>E3-F3-G3</f>
        <v>0</v>
      </c>
      <c r="J3" s="37">
        <f>IF(B3="",0,VLOOKUP(B3,Tabla1[],2,0))</f>
        <v>0</v>
      </c>
      <c r="K3" s="37">
        <f>IF(E3&lt;0,J3*(-1),J3)</f>
        <v>0</v>
      </c>
      <c r="L3" s="139"/>
      <c r="M3" s="140"/>
    </row>
    <row r="4" spans="1:17" ht="16.5" customHeight="1" x14ac:dyDescent="0.3">
      <c r="A4" s="22"/>
      <c r="B4" s="34"/>
      <c r="C4" s="110"/>
      <c r="D4" s="111"/>
      <c r="E4" s="19"/>
      <c r="F4" s="19"/>
      <c r="G4" s="19"/>
      <c r="H4" s="19"/>
      <c r="I4" s="37">
        <f t="shared" ref="I4:I67" si="0">E4-F4-G4</f>
        <v>0</v>
      </c>
      <c r="J4" s="37">
        <f>IF(B4="",0,VLOOKUP(B4,Tabla1[],2,0))</f>
        <v>0</v>
      </c>
      <c r="K4" s="37">
        <f t="shared" ref="K4:K67" si="1">IF(E4&lt;0,J4*(-1),J4)</f>
        <v>0</v>
      </c>
      <c r="L4" s="112"/>
      <c r="M4" s="113"/>
    </row>
    <row r="5" spans="1:17" ht="16.5" customHeight="1" x14ac:dyDescent="0.3">
      <c r="A5" s="22"/>
      <c r="B5" s="34"/>
      <c r="C5" s="110"/>
      <c r="D5" s="111"/>
      <c r="E5" s="19"/>
      <c r="F5" s="19"/>
      <c r="G5" s="19"/>
      <c r="H5" s="19"/>
      <c r="I5" s="37">
        <f t="shared" si="0"/>
        <v>0</v>
      </c>
      <c r="J5" s="37">
        <f>IF(B5="",0,VLOOKUP(B5,Tabla1[],2,0))</f>
        <v>0</v>
      </c>
      <c r="K5" s="37">
        <f t="shared" si="1"/>
        <v>0</v>
      </c>
      <c r="L5" s="112"/>
      <c r="M5" s="113"/>
    </row>
    <row r="6" spans="1:17" ht="16.5" customHeight="1" x14ac:dyDescent="0.3">
      <c r="A6" s="22"/>
      <c r="B6" s="34"/>
      <c r="C6" s="110"/>
      <c r="D6" s="111"/>
      <c r="E6" s="19"/>
      <c r="F6" s="19"/>
      <c r="G6" s="19"/>
      <c r="H6" s="19"/>
      <c r="I6" s="37">
        <f t="shared" si="0"/>
        <v>0</v>
      </c>
      <c r="J6" s="37">
        <f>IF(B6="",0,VLOOKUP(B6,Tabla1[],2,0))</f>
        <v>0</v>
      </c>
      <c r="K6" s="37">
        <f t="shared" si="1"/>
        <v>0</v>
      </c>
      <c r="L6" s="112"/>
      <c r="M6" s="113"/>
    </row>
    <row r="7" spans="1:17" ht="16.5" customHeight="1" x14ac:dyDescent="0.3">
      <c r="A7" s="22"/>
      <c r="B7" s="34"/>
      <c r="C7" s="110"/>
      <c r="D7" s="111"/>
      <c r="E7" s="19"/>
      <c r="F7" s="19"/>
      <c r="G7" s="19"/>
      <c r="H7" s="19"/>
      <c r="I7" s="37">
        <f t="shared" si="0"/>
        <v>0</v>
      </c>
      <c r="J7" s="37">
        <f>IF(B7="",0,VLOOKUP(B7,Tabla1[],2,0))</f>
        <v>0</v>
      </c>
      <c r="K7" s="37">
        <f t="shared" si="1"/>
        <v>0</v>
      </c>
      <c r="L7" s="112"/>
      <c r="M7" s="113"/>
    </row>
    <row r="8" spans="1:17" ht="16.5" customHeight="1" x14ac:dyDescent="0.3">
      <c r="A8" s="22"/>
      <c r="B8" s="34"/>
      <c r="C8" s="110"/>
      <c r="D8" s="111"/>
      <c r="E8" s="19"/>
      <c r="F8" s="19"/>
      <c r="G8" s="19"/>
      <c r="H8" s="19"/>
      <c r="I8" s="37">
        <f t="shared" si="0"/>
        <v>0</v>
      </c>
      <c r="J8" s="37">
        <f>IF(B8="",0,VLOOKUP(B8,Tabla1[],2,0))</f>
        <v>0</v>
      </c>
      <c r="K8" s="37">
        <f t="shared" si="1"/>
        <v>0</v>
      </c>
      <c r="L8" s="112"/>
      <c r="M8" s="113"/>
    </row>
    <row r="9" spans="1:17" ht="16.5" customHeight="1" x14ac:dyDescent="0.3">
      <c r="A9" s="22"/>
      <c r="B9" s="34"/>
      <c r="C9" s="110"/>
      <c r="D9" s="111"/>
      <c r="E9" s="19"/>
      <c r="F9" s="19"/>
      <c r="G9" s="19"/>
      <c r="H9" s="19"/>
      <c r="I9" s="37">
        <f t="shared" si="0"/>
        <v>0</v>
      </c>
      <c r="J9" s="37">
        <f>IF(B9="",0,VLOOKUP(B9,Tabla1[],2,0))</f>
        <v>0</v>
      </c>
      <c r="K9" s="37">
        <f t="shared" si="1"/>
        <v>0</v>
      </c>
      <c r="L9" s="112"/>
      <c r="M9" s="113"/>
    </row>
    <row r="10" spans="1:17" ht="16.5" customHeight="1" x14ac:dyDescent="0.3">
      <c r="A10" s="22"/>
      <c r="B10" s="34"/>
      <c r="C10" s="110"/>
      <c r="D10" s="111"/>
      <c r="E10" s="19"/>
      <c r="F10" s="19"/>
      <c r="G10" s="19"/>
      <c r="H10" s="19"/>
      <c r="I10" s="37">
        <f t="shared" si="0"/>
        <v>0</v>
      </c>
      <c r="J10" s="37">
        <f>IF(B10="",0,VLOOKUP(B10,Tabla1[],2,0))</f>
        <v>0</v>
      </c>
      <c r="K10" s="37">
        <f t="shared" si="1"/>
        <v>0</v>
      </c>
      <c r="L10" s="112"/>
      <c r="M10" s="113"/>
    </row>
    <row r="11" spans="1:17" ht="16.5" customHeight="1" x14ac:dyDescent="0.3">
      <c r="A11" s="22"/>
      <c r="B11" s="34"/>
      <c r="C11" s="110"/>
      <c r="D11" s="111"/>
      <c r="E11" s="19"/>
      <c r="F11" s="19"/>
      <c r="G11" s="19"/>
      <c r="H11" s="19"/>
      <c r="I11" s="37">
        <f t="shared" si="0"/>
        <v>0</v>
      </c>
      <c r="J11" s="37">
        <f>IF(B11="",0,VLOOKUP(B11,Tabla1[],2,0))</f>
        <v>0</v>
      </c>
      <c r="K11" s="37">
        <f t="shared" si="1"/>
        <v>0</v>
      </c>
      <c r="L11" s="112"/>
      <c r="M11" s="113"/>
    </row>
    <row r="12" spans="1:17" ht="16.5" customHeight="1" x14ac:dyDescent="0.3">
      <c r="A12" s="22"/>
      <c r="B12" s="34"/>
      <c r="C12" s="110"/>
      <c r="D12" s="111"/>
      <c r="E12" s="19"/>
      <c r="F12" s="19"/>
      <c r="G12" s="19"/>
      <c r="H12" s="19"/>
      <c r="I12" s="37">
        <f t="shared" si="0"/>
        <v>0</v>
      </c>
      <c r="J12" s="37">
        <f>IF(B12="",0,VLOOKUP(B12,Tabla1[],2,0))</f>
        <v>0</v>
      </c>
      <c r="K12" s="37">
        <f t="shared" si="1"/>
        <v>0</v>
      </c>
      <c r="L12" s="112"/>
      <c r="M12" s="113"/>
    </row>
    <row r="13" spans="1:17" ht="16.5" customHeight="1" x14ac:dyDescent="0.3">
      <c r="A13" s="22"/>
      <c r="B13" s="34"/>
      <c r="C13" s="110"/>
      <c r="D13" s="111"/>
      <c r="E13" s="19"/>
      <c r="F13" s="19"/>
      <c r="G13" s="19"/>
      <c r="H13" s="19"/>
      <c r="I13" s="37">
        <f t="shared" si="0"/>
        <v>0</v>
      </c>
      <c r="J13" s="37">
        <f>IF(B13="",0,VLOOKUP(B13,Tabla1[],2,0))</f>
        <v>0</v>
      </c>
      <c r="K13" s="37">
        <f t="shared" si="1"/>
        <v>0</v>
      </c>
      <c r="L13" s="112"/>
      <c r="M13" s="113"/>
    </row>
    <row r="14" spans="1:17" ht="16.5" customHeight="1" x14ac:dyDescent="0.3">
      <c r="A14" s="22"/>
      <c r="B14" s="34"/>
      <c r="C14" s="110"/>
      <c r="D14" s="111"/>
      <c r="E14" s="19"/>
      <c r="F14" s="19"/>
      <c r="G14" s="19"/>
      <c r="H14" s="19"/>
      <c r="I14" s="37">
        <f t="shared" si="0"/>
        <v>0</v>
      </c>
      <c r="J14" s="37">
        <f>IF(B14="",0,VLOOKUP(B14,Tabla1[],2,0))</f>
        <v>0</v>
      </c>
      <c r="K14" s="37">
        <f t="shared" si="1"/>
        <v>0</v>
      </c>
      <c r="L14" s="112"/>
      <c r="M14" s="113"/>
    </row>
    <row r="15" spans="1:17" ht="16.5" customHeight="1" x14ac:dyDescent="0.3">
      <c r="A15" s="22"/>
      <c r="B15" s="34"/>
      <c r="C15" s="110"/>
      <c r="D15" s="111"/>
      <c r="E15" s="19"/>
      <c r="F15" s="19"/>
      <c r="G15" s="19"/>
      <c r="H15" s="19"/>
      <c r="I15" s="37">
        <f t="shared" si="0"/>
        <v>0</v>
      </c>
      <c r="J15" s="37">
        <f>IF(B15="",0,VLOOKUP(B15,Tabla1[],2,0))</f>
        <v>0</v>
      </c>
      <c r="K15" s="37">
        <f t="shared" si="1"/>
        <v>0</v>
      </c>
      <c r="L15" s="112"/>
      <c r="M15" s="113"/>
    </row>
    <row r="16" spans="1:17" ht="16.5" customHeight="1" x14ac:dyDescent="0.3">
      <c r="A16" s="22"/>
      <c r="B16" s="34"/>
      <c r="C16" s="110"/>
      <c r="D16" s="111"/>
      <c r="E16" s="19"/>
      <c r="F16" s="19"/>
      <c r="G16" s="19"/>
      <c r="H16" s="19"/>
      <c r="I16" s="37">
        <f t="shared" si="0"/>
        <v>0</v>
      </c>
      <c r="J16" s="37">
        <f>IF(B16="",0,VLOOKUP(B16,Tabla1[],2,0))</f>
        <v>0</v>
      </c>
      <c r="K16" s="37">
        <f t="shared" si="1"/>
        <v>0</v>
      </c>
      <c r="L16" s="112"/>
      <c r="M16" s="113"/>
    </row>
    <row r="17" spans="1:13" ht="16.5" customHeight="1" x14ac:dyDescent="0.3">
      <c r="A17" s="22"/>
      <c r="B17" s="34"/>
      <c r="C17" s="110"/>
      <c r="D17" s="111"/>
      <c r="E17" s="19"/>
      <c r="F17" s="19"/>
      <c r="G17" s="19"/>
      <c r="H17" s="19"/>
      <c r="I17" s="37">
        <f t="shared" si="0"/>
        <v>0</v>
      </c>
      <c r="J17" s="37">
        <f>IF(B17="",0,VLOOKUP(B17,Tabla1[],2,0))</f>
        <v>0</v>
      </c>
      <c r="K17" s="37">
        <f t="shared" si="1"/>
        <v>0</v>
      </c>
      <c r="L17" s="112"/>
      <c r="M17" s="113"/>
    </row>
    <row r="18" spans="1:13" ht="16.5" customHeight="1" x14ac:dyDescent="0.3">
      <c r="A18" s="22"/>
      <c r="B18" s="34"/>
      <c r="C18" s="110"/>
      <c r="D18" s="111"/>
      <c r="E18" s="19"/>
      <c r="F18" s="19"/>
      <c r="G18" s="19"/>
      <c r="H18" s="19"/>
      <c r="I18" s="37">
        <f t="shared" si="0"/>
        <v>0</v>
      </c>
      <c r="J18" s="37">
        <f>IF(B18="",0,VLOOKUP(B18,Tabla1[],2,0))</f>
        <v>0</v>
      </c>
      <c r="K18" s="37">
        <f t="shared" si="1"/>
        <v>0</v>
      </c>
      <c r="L18" s="112"/>
      <c r="M18" s="113"/>
    </row>
    <row r="19" spans="1:13" ht="16.5" customHeight="1" x14ac:dyDescent="0.3">
      <c r="A19" s="22"/>
      <c r="B19" s="34"/>
      <c r="C19" s="110"/>
      <c r="D19" s="111"/>
      <c r="E19" s="19"/>
      <c r="F19" s="19"/>
      <c r="G19" s="19"/>
      <c r="H19" s="19"/>
      <c r="I19" s="37">
        <f t="shared" si="0"/>
        <v>0</v>
      </c>
      <c r="J19" s="37">
        <f>IF(B19="",0,VLOOKUP(B19,Tabla1[],2,0))</f>
        <v>0</v>
      </c>
      <c r="K19" s="37">
        <f t="shared" si="1"/>
        <v>0</v>
      </c>
      <c r="L19" s="112"/>
      <c r="M19" s="113"/>
    </row>
    <row r="20" spans="1:13" ht="16.5" customHeight="1" x14ac:dyDescent="0.3">
      <c r="A20" s="22"/>
      <c r="B20" s="34"/>
      <c r="C20" s="110"/>
      <c r="D20" s="111"/>
      <c r="E20" s="19"/>
      <c r="F20" s="19"/>
      <c r="G20" s="19"/>
      <c r="H20" s="19"/>
      <c r="I20" s="37">
        <f t="shared" si="0"/>
        <v>0</v>
      </c>
      <c r="J20" s="37">
        <f>IF(B20="",0,VLOOKUP(B20,Tabla1[],2,0))</f>
        <v>0</v>
      </c>
      <c r="K20" s="37">
        <f t="shared" si="1"/>
        <v>0</v>
      </c>
      <c r="L20" s="112"/>
      <c r="M20" s="113"/>
    </row>
    <row r="21" spans="1:13" ht="16.5" customHeight="1" x14ac:dyDescent="0.3">
      <c r="A21" s="22"/>
      <c r="B21" s="34"/>
      <c r="C21" s="110"/>
      <c r="D21" s="111"/>
      <c r="E21" s="19"/>
      <c r="F21" s="19"/>
      <c r="G21" s="19"/>
      <c r="H21" s="19"/>
      <c r="I21" s="37">
        <f t="shared" si="0"/>
        <v>0</v>
      </c>
      <c r="J21" s="37">
        <f>IF(B21="",0,VLOOKUP(B21,Tabla1[],2,0))</f>
        <v>0</v>
      </c>
      <c r="K21" s="37">
        <f t="shared" si="1"/>
        <v>0</v>
      </c>
      <c r="L21" s="112"/>
      <c r="M21" s="113"/>
    </row>
    <row r="22" spans="1:13" ht="16.5" customHeight="1" x14ac:dyDescent="0.3">
      <c r="A22" s="22"/>
      <c r="B22" s="34"/>
      <c r="C22" s="110"/>
      <c r="D22" s="111"/>
      <c r="E22" s="19"/>
      <c r="F22" s="19"/>
      <c r="G22" s="19"/>
      <c r="H22" s="19"/>
      <c r="I22" s="37">
        <f t="shared" si="0"/>
        <v>0</v>
      </c>
      <c r="J22" s="37">
        <f>IF(B22="",0,VLOOKUP(B22,Tabla1[],2,0))</f>
        <v>0</v>
      </c>
      <c r="K22" s="37">
        <f t="shared" si="1"/>
        <v>0</v>
      </c>
      <c r="L22" s="112"/>
      <c r="M22" s="113"/>
    </row>
    <row r="23" spans="1:13" ht="16.5" customHeight="1" x14ac:dyDescent="0.3">
      <c r="A23" s="22"/>
      <c r="B23" s="34"/>
      <c r="C23" s="110"/>
      <c r="D23" s="111"/>
      <c r="E23" s="19"/>
      <c r="F23" s="19"/>
      <c r="G23" s="19"/>
      <c r="H23" s="19"/>
      <c r="I23" s="37">
        <f t="shared" si="0"/>
        <v>0</v>
      </c>
      <c r="J23" s="37">
        <f>IF(B23="",0,VLOOKUP(B23,Tabla1[],2,0))</f>
        <v>0</v>
      </c>
      <c r="K23" s="37">
        <f t="shared" si="1"/>
        <v>0</v>
      </c>
      <c r="L23" s="112"/>
      <c r="M23" s="113"/>
    </row>
    <row r="24" spans="1:13" ht="16.5" customHeight="1" x14ac:dyDescent="0.3">
      <c r="A24" s="22"/>
      <c r="B24" s="34"/>
      <c r="C24" s="110"/>
      <c r="D24" s="111"/>
      <c r="E24" s="19"/>
      <c r="F24" s="19"/>
      <c r="G24" s="19"/>
      <c r="H24" s="19"/>
      <c r="I24" s="37">
        <f t="shared" si="0"/>
        <v>0</v>
      </c>
      <c r="J24" s="37">
        <f>IF(B24="",0,VLOOKUP(B24,Tabla1[],2,0))</f>
        <v>0</v>
      </c>
      <c r="K24" s="37">
        <f t="shared" si="1"/>
        <v>0</v>
      </c>
      <c r="L24" s="112"/>
      <c r="M24" s="113"/>
    </row>
    <row r="25" spans="1:13" ht="16.5" customHeight="1" x14ac:dyDescent="0.3">
      <c r="A25" s="22"/>
      <c r="B25" s="34"/>
      <c r="C25" s="110"/>
      <c r="D25" s="111"/>
      <c r="E25" s="19"/>
      <c r="F25" s="19"/>
      <c r="G25" s="19"/>
      <c r="H25" s="19"/>
      <c r="I25" s="37">
        <f t="shared" si="0"/>
        <v>0</v>
      </c>
      <c r="J25" s="37">
        <f>IF(B25="",0,VLOOKUP(B25,Tabla1[],2,0))</f>
        <v>0</v>
      </c>
      <c r="K25" s="37">
        <f t="shared" si="1"/>
        <v>0</v>
      </c>
      <c r="L25" s="112"/>
      <c r="M25" s="113"/>
    </row>
    <row r="26" spans="1:13" ht="16.5" customHeight="1" x14ac:dyDescent="0.3">
      <c r="A26" s="22"/>
      <c r="B26" s="34"/>
      <c r="C26" s="110"/>
      <c r="D26" s="111"/>
      <c r="E26" s="19"/>
      <c r="F26" s="19"/>
      <c r="G26" s="19"/>
      <c r="H26" s="19"/>
      <c r="I26" s="37">
        <f t="shared" si="0"/>
        <v>0</v>
      </c>
      <c r="J26" s="37">
        <f>IF(B26="",0,VLOOKUP(B26,Tabla1[],2,0))</f>
        <v>0</v>
      </c>
      <c r="K26" s="37">
        <f t="shared" si="1"/>
        <v>0</v>
      </c>
      <c r="L26" s="112"/>
      <c r="M26" s="113"/>
    </row>
    <row r="27" spans="1:13" ht="16.5" customHeight="1" x14ac:dyDescent="0.3">
      <c r="A27" s="22"/>
      <c r="B27" s="34"/>
      <c r="C27" s="110"/>
      <c r="D27" s="111"/>
      <c r="E27" s="19"/>
      <c r="F27" s="19"/>
      <c r="G27" s="19"/>
      <c r="H27" s="19"/>
      <c r="I27" s="37">
        <f t="shared" si="0"/>
        <v>0</v>
      </c>
      <c r="J27" s="37">
        <f>IF(B27="",0,VLOOKUP(B27,Tabla1[],2,0))</f>
        <v>0</v>
      </c>
      <c r="K27" s="37">
        <f t="shared" si="1"/>
        <v>0</v>
      </c>
      <c r="L27" s="112"/>
      <c r="M27" s="113"/>
    </row>
    <row r="28" spans="1:13" ht="16.5" customHeight="1" x14ac:dyDescent="0.3">
      <c r="A28" s="22"/>
      <c r="B28" s="34"/>
      <c r="C28" s="110"/>
      <c r="D28" s="111"/>
      <c r="E28" s="19"/>
      <c r="F28" s="19"/>
      <c r="G28" s="19"/>
      <c r="H28" s="19"/>
      <c r="I28" s="37">
        <f t="shared" si="0"/>
        <v>0</v>
      </c>
      <c r="J28" s="37">
        <f>IF(B28="",0,VLOOKUP(B28,Tabla1[],2,0))</f>
        <v>0</v>
      </c>
      <c r="K28" s="37">
        <f t="shared" si="1"/>
        <v>0</v>
      </c>
      <c r="L28" s="112"/>
      <c r="M28" s="113"/>
    </row>
    <row r="29" spans="1:13" ht="16.5" customHeight="1" x14ac:dyDescent="0.3">
      <c r="A29" s="22"/>
      <c r="B29" s="34"/>
      <c r="C29" s="110"/>
      <c r="D29" s="111"/>
      <c r="E29" s="19"/>
      <c r="F29" s="19"/>
      <c r="G29" s="19"/>
      <c r="H29" s="19"/>
      <c r="I29" s="37">
        <f t="shared" si="0"/>
        <v>0</v>
      </c>
      <c r="J29" s="37">
        <f>IF(B29="",0,VLOOKUP(B29,Tabla1[],2,0))</f>
        <v>0</v>
      </c>
      <c r="K29" s="37">
        <f t="shared" si="1"/>
        <v>0</v>
      </c>
      <c r="L29" s="112"/>
      <c r="M29" s="113"/>
    </row>
    <row r="30" spans="1:13" ht="16.5" customHeight="1" x14ac:dyDescent="0.3">
      <c r="A30" s="22"/>
      <c r="B30" s="34"/>
      <c r="C30" s="110"/>
      <c r="D30" s="111"/>
      <c r="E30" s="19"/>
      <c r="F30" s="19"/>
      <c r="G30" s="19"/>
      <c r="H30" s="19"/>
      <c r="I30" s="37">
        <f t="shared" si="0"/>
        <v>0</v>
      </c>
      <c r="J30" s="37">
        <f>IF(B30="",0,VLOOKUP(B30,Tabla1[],2,0))</f>
        <v>0</v>
      </c>
      <c r="K30" s="37">
        <f t="shared" si="1"/>
        <v>0</v>
      </c>
      <c r="L30" s="112"/>
      <c r="M30" s="113"/>
    </row>
    <row r="31" spans="1:13" ht="16.5" customHeight="1" x14ac:dyDescent="0.3">
      <c r="A31" s="22"/>
      <c r="B31" s="34"/>
      <c r="C31" s="110"/>
      <c r="D31" s="111"/>
      <c r="E31" s="19"/>
      <c r="F31" s="19"/>
      <c r="G31" s="19"/>
      <c r="H31" s="19"/>
      <c r="I31" s="37">
        <f t="shared" si="0"/>
        <v>0</v>
      </c>
      <c r="J31" s="37">
        <f>IF(B31="",0,VLOOKUP(B31,Tabla1[],2,0))</f>
        <v>0</v>
      </c>
      <c r="K31" s="37">
        <f t="shared" si="1"/>
        <v>0</v>
      </c>
      <c r="L31" s="112"/>
      <c r="M31" s="113"/>
    </row>
    <row r="32" spans="1:13" ht="16.5" customHeight="1" x14ac:dyDescent="0.3">
      <c r="A32" s="22"/>
      <c r="B32" s="34"/>
      <c r="C32" s="110"/>
      <c r="D32" s="111"/>
      <c r="E32" s="19"/>
      <c r="F32" s="19"/>
      <c r="G32" s="19"/>
      <c r="H32" s="19"/>
      <c r="I32" s="37">
        <f t="shared" si="0"/>
        <v>0</v>
      </c>
      <c r="J32" s="37">
        <f>IF(B32="",0,VLOOKUP(B32,Tabla1[],2,0))</f>
        <v>0</v>
      </c>
      <c r="K32" s="37">
        <f t="shared" si="1"/>
        <v>0</v>
      </c>
      <c r="L32" s="112"/>
      <c r="M32" s="113"/>
    </row>
    <row r="33" spans="1:13" ht="16.5" customHeight="1" x14ac:dyDescent="0.3">
      <c r="A33" s="22"/>
      <c r="B33" s="34"/>
      <c r="C33" s="110"/>
      <c r="D33" s="111"/>
      <c r="E33" s="19"/>
      <c r="F33" s="19"/>
      <c r="G33" s="19"/>
      <c r="H33" s="19"/>
      <c r="I33" s="37">
        <f t="shared" si="0"/>
        <v>0</v>
      </c>
      <c r="J33" s="37">
        <f>IF(B33="",0,VLOOKUP(B33,Tabla1[],2,0))</f>
        <v>0</v>
      </c>
      <c r="K33" s="37">
        <f t="shared" si="1"/>
        <v>0</v>
      </c>
      <c r="L33" s="112"/>
      <c r="M33" s="113"/>
    </row>
    <row r="34" spans="1:13" ht="16.5" customHeight="1" x14ac:dyDescent="0.3">
      <c r="A34" s="22"/>
      <c r="B34" s="34"/>
      <c r="C34" s="110"/>
      <c r="D34" s="111"/>
      <c r="E34" s="19"/>
      <c r="F34" s="19"/>
      <c r="G34" s="19"/>
      <c r="H34" s="19"/>
      <c r="I34" s="37">
        <f t="shared" si="0"/>
        <v>0</v>
      </c>
      <c r="J34" s="37">
        <f>IF(B34="",0,VLOOKUP(B34,Tabla1[],2,0))</f>
        <v>0</v>
      </c>
      <c r="K34" s="37">
        <f t="shared" si="1"/>
        <v>0</v>
      </c>
      <c r="L34" s="112"/>
      <c r="M34" s="113"/>
    </row>
    <row r="35" spans="1:13" ht="16.5" customHeight="1" x14ac:dyDescent="0.3">
      <c r="A35" s="22"/>
      <c r="B35" s="34"/>
      <c r="C35" s="110"/>
      <c r="D35" s="111"/>
      <c r="E35" s="19"/>
      <c r="F35" s="19"/>
      <c r="G35" s="19"/>
      <c r="H35" s="19"/>
      <c r="I35" s="37">
        <f>E35-F35-G35</f>
        <v>0</v>
      </c>
      <c r="J35" s="37">
        <f>IF(B35="",0,VLOOKUP(B35,Tabla1[],2,0))</f>
        <v>0</v>
      </c>
      <c r="K35" s="37">
        <f>IF(E35&lt;0,J35*(-1),J35)</f>
        <v>0</v>
      </c>
      <c r="L35" s="112"/>
      <c r="M35" s="113"/>
    </row>
    <row r="36" spans="1:13" ht="16.5" customHeight="1" x14ac:dyDescent="0.3">
      <c r="A36" s="22"/>
      <c r="B36" s="34"/>
      <c r="C36" s="110"/>
      <c r="D36" s="111"/>
      <c r="E36" s="19"/>
      <c r="F36" s="19"/>
      <c r="G36" s="19"/>
      <c r="H36" s="19"/>
      <c r="I36" s="37">
        <f>E36-F36-G36</f>
        <v>0</v>
      </c>
      <c r="J36" s="37">
        <f>IF(B36="",0,VLOOKUP(B36,Tabla1[],2,0))</f>
        <v>0</v>
      </c>
      <c r="K36" s="37">
        <f>IF(E36&lt;0,J36*(-1),J36)</f>
        <v>0</v>
      </c>
      <c r="L36" s="112"/>
      <c r="M36" s="113"/>
    </row>
    <row r="37" spans="1:13" ht="16.5" customHeight="1" x14ac:dyDescent="0.3">
      <c r="A37" s="22"/>
      <c r="B37" s="34"/>
      <c r="C37" s="110"/>
      <c r="D37" s="111"/>
      <c r="E37" s="19"/>
      <c r="F37" s="19"/>
      <c r="G37" s="19"/>
      <c r="H37" s="19"/>
      <c r="I37" s="37">
        <f t="shared" si="0"/>
        <v>0</v>
      </c>
      <c r="J37" s="37">
        <f>IF(B37="",0,VLOOKUP(B37,Tabla1[],2,0))</f>
        <v>0</v>
      </c>
      <c r="K37" s="37">
        <f t="shared" si="1"/>
        <v>0</v>
      </c>
      <c r="L37" s="112"/>
      <c r="M37" s="113"/>
    </row>
    <row r="38" spans="1:13" ht="16.5" customHeight="1" x14ac:dyDescent="0.3">
      <c r="A38" s="22"/>
      <c r="B38" s="34"/>
      <c r="C38" s="110"/>
      <c r="D38" s="111"/>
      <c r="E38" s="19"/>
      <c r="F38" s="19"/>
      <c r="G38" s="19"/>
      <c r="H38" s="19"/>
      <c r="I38" s="37">
        <f t="shared" si="0"/>
        <v>0</v>
      </c>
      <c r="J38" s="37">
        <f>IF(B38="",0,VLOOKUP(B38,Tabla1[],2,0))</f>
        <v>0</v>
      </c>
      <c r="K38" s="37">
        <f t="shared" si="1"/>
        <v>0</v>
      </c>
      <c r="L38" s="112"/>
      <c r="M38" s="113"/>
    </row>
    <row r="39" spans="1:13" ht="16.5" customHeight="1" x14ac:dyDescent="0.3">
      <c r="A39" s="22"/>
      <c r="B39" s="34"/>
      <c r="C39" s="110"/>
      <c r="D39" s="111"/>
      <c r="E39" s="19"/>
      <c r="F39" s="19"/>
      <c r="G39" s="19"/>
      <c r="H39" s="19"/>
      <c r="I39" s="37">
        <f t="shared" si="0"/>
        <v>0</v>
      </c>
      <c r="J39" s="37">
        <f>IF(B39="",0,VLOOKUP(B39,Tabla1[],2,0))</f>
        <v>0</v>
      </c>
      <c r="K39" s="37">
        <f t="shared" si="1"/>
        <v>0</v>
      </c>
      <c r="L39" s="112"/>
      <c r="M39" s="113"/>
    </row>
    <row r="40" spans="1:13" ht="16.5" customHeight="1" x14ac:dyDescent="0.3">
      <c r="A40" s="22"/>
      <c r="B40" s="34"/>
      <c r="C40" s="110"/>
      <c r="D40" s="111"/>
      <c r="E40" s="19"/>
      <c r="F40" s="19"/>
      <c r="G40" s="19"/>
      <c r="H40" s="19"/>
      <c r="I40" s="37">
        <f t="shared" si="0"/>
        <v>0</v>
      </c>
      <c r="J40" s="37">
        <f>IF(B40="",0,VLOOKUP(B40,Tabla1[],2,0))</f>
        <v>0</v>
      </c>
      <c r="K40" s="37">
        <f t="shared" si="1"/>
        <v>0</v>
      </c>
      <c r="L40" s="112"/>
      <c r="M40" s="113"/>
    </row>
    <row r="41" spans="1:13" ht="16.5" customHeight="1" x14ac:dyDescent="0.3">
      <c r="A41" s="22"/>
      <c r="B41" s="34"/>
      <c r="C41" s="110"/>
      <c r="D41" s="111"/>
      <c r="E41" s="19"/>
      <c r="F41" s="19"/>
      <c r="G41" s="19"/>
      <c r="H41" s="19"/>
      <c r="I41" s="37">
        <f t="shared" si="0"/>
        <v>0</v>
      </c>
      <c r="J41" s="37">
        <f>IF(B41="",0,VLOOKUP(B41,Tabla1[],2,0))</f>
        <v>0</v>
      </c>
      <c r="K41" s="37">
        <f t="shared" si="1"/>
        <v>0</v>
      </c>
      <c r="L41" s="112"/>
      <c r="M41" s="113"/>
    </row>
    <row r="42" spans="1:13" ht="16.5" customHeight="1" x14ac:dyDescent="0.3">
      <c r="A42" s="22"/>
      <c r="B42" s="34"/>
      <c r="C42" s="110"/>
      <c r="D42" s="111"/>
      <c r="E42" s="19"/>
      <c r="F42" s="19"/>
      <c r="G42" s="19"/>
      <c r="H42" s="19"/>
      <c r="I42" s="37">
        <f t="shared" si="0"/>
        <v>0</v>
      </c>
      <c r="J42" s="37">
        <f>IF(B42="",0,VLOOKUP(B42,Tabla1[],2,0))</f>
        <v>0</v>
      </c>
      <c r="K42" s="37">
        <f t="shared" si="1"/>
        <v>0</v>
      </c>
      <c r="L42" s="112"/>
      <c r="M42" s="113"/>
    </row>
    <row r="43" spans="1:13" ht="16.5" customHeight="1" x14ac:dyDescent="0.3">
      <c r="A43" s="22"/>
      <c r="B43" s="34"/>
      <c r="C43" s="110"/>
      <c r="D43" s="111"/>
      <c r="E43" s="19"/>
      <c r="F43" s="19"/>
      <c r="G43" s="19"/>
      <c r="H43" s="19"/>
      <c r="I43" s="37">
        <f t="shared" si="0"/>
        <v>0</v>
      </c>
      <c r="J43" s="37">
        <f>IF(B43="",0,VLOOKUP(B43,Tabla1[],2,0))</f>
        <v>0</v>
      </c>
      <c r="K43" s="37">
        <f t="shared" si="1"/>
        <v>0</v>
      </c>
      <c r="L43" s="112"/>
      <c r="M43" s="113"/>
    </row>
    <row r="44" spans="1:13" ht="16.5" customHeight="1" x14ac:dyDescent="0.3">
      <c r="A44" s="22"/>
      <c r="B44" s="34"/>
      <c r="C44" s="110"/>
      <c r="D44" s="111"/>
      <c r="E44" s="19"/>
      <c r="F44" s="19"/>
      <c r="G44" s="19"/>
      <c r="H44" s="19"/>
      <c r="I44" s="37">
        <f t="shared" si="0"/>
        <v>0</v>
      </c>
      <c r="J44" s="37">
        <f>IF(B44="",0,VLOOKUP(B44,Tabla1[],2,0))</f>
        <v>0</v>
      </c>
      <c r="K44" s="37">
        <f t="shared" si="1"/>
        <v>0</v>
      </c>
      <c r="L44" s="112"/>
      <c r="M44" s="113"/>
    </row>
    <row r="45" spans="1:13" ht="16.5" customHeight="1" x14ac:dyDescent="0.3">
      <c r="A45" s="22"/>
      <c r="B45" s="34"/>
      <c r="C45" s="110"/>
      <c r="D45" s="111"/>
      <c r="E45" s="19"/>
      <c r="F45" s="19"/>
      <c r="G45" s="19"/>
      <c r="H45" s="19"/>
      <c r="I45" s="37">
        <f t="shared" si="0"/>
        <v>0</v>
      </c>
      <c r="J45" s="37">
        <f>IF(B45="",0,VLOOKUP(B45,Tabla1[],2,0))</f>
        <v>0</v>
      </c>
      <c r="K45" s="37">
        <f t="shared" si="1"/>
        <v>0</v>
      </c>
      <c r="L45" s="112"/>
      <c r="M45" s="113"/>
    </row>
    <row r="46" spans="1:13" ht="16.5" customHeight="1" x14ac:dyDescent="0.3">
      <c r="A46" s="22"/>
      <c r="B46" s="34"/>
      <c r="C46" s="110"/>
      <c r="D46" s="111"/>
      <c r="E46" s="19"/>
      <c r="F46" s="19"/>
      <c r="G46" s="19"/>
      <c r="H46" s="19"/>
      <c r="I46" s="37">
        <f t="shared" si="0"/>
        <v>0</v>
      </c>
      <c r="J46" s="37">
        <f>IF(B46="",0,VLOOKUP(B46,Tabla1[],2,0))</f>
        <v>0</v>
      </c>
      <c r="K46" s="37">
        <f t="shared" si="1"/>
        <v>0</v>
      </c>
      <c r="L46" s="112"/>
      <c r="M46" s="113"/>
    </row>
    <row r="47" spans="1:13" ht="16.5" customHeight="1" x14ac:dyDescent="0.3">
      <c r="A47" s="22"/>
      <c r="B47" s="34"/>
      <c r="C47" s="110"/>
      <c r="D47" s="111"/>
      <c r="E47" s="19"/>
      <c r="F47" s="19"/>
      <c r="G47" s="19"/>
      <c r="H47" s="19"/>
      <c r="I47" s="37">
        <f t="shared" si="0"/>
        <v>0</v>
      </c>
      <c r="J47" s="37">
        <f>IF(B47="",0,VLOOKUP(B47,Tabla1[],2,0))</f>
        <v>0</v>
      </c>
      <c r="K47" s="37">
        <f t="shared" si="1"/>
        <v>0</v>
      </c>
      <c r="L47" s="112"/>
      <c r="M47" s="113"/>
    </row>
    <row r="48" spans="1:13" ht="16.5" customHeight="1" x14ac:dyDescent="0.3">
      <c r="A48" s="22"/>
      <c r="B48" s="34"/>
      <c r="C48" s="110"/>
      <c r="D48" s="111"/>
      <c r="E48" s="19"/>
      <c r="F48" s="19"/>
      <c r="G48" s="19"/>
      <c r="H48" s="19"/>
      <c r="I48" s="37">
        <f t="shared" si="0"/>
        <v>0</v>
      </c>
      <c r="J48" s="37">
        <f>IF(B48="",0,VLOOKUP(B48,Tabla1[],2,0))</f>
        <v>0</v>
      </c>
      <c r="K48" s="37">
        <f t="shared" si="1"/>
        <v>0</v>
      </c>
      <c r="L48" s="112"/>
      <c r="M48" s="113"/>
    </row>
    <row r="49" spans="1:13" ht="16.5" customHeight="1" x14ac:dyDescent="0.3">
      <c r="A49" s="22"/>
      <c r="B49" s="34"/>
      <c r="C49" s="110"/>
      <c r="D49" s="111"/>
      <c r="E49" s="19"/>
      <c r="F49" s="19"/>
      <c r="G49" s="19"/>
      <c r="H49" s="19"/>
      <c r="I49" s="37">
        <f t="shared" si="0"/>
        <v>0</v>
      </c>
      <c r="J49" s="37">
        <f>IF(B49="",0,VLOOKUP(B49,Tabla1[],2,0))</f>
        <v>0</v>
      </c>
      <c r="K49" s="37">
        <f t="shared" si="1"/>
        <v>0</v>
      </c>
      <c r="L49" s="112"/>
      <c r="M49" s="113"/>
    </row>
    <row r="50" spans="1:13" ht="16.5" customHeight="1" x14ac:dyDescent="0.3">
      <c r="A50" s="22"/>
      <c r="B50" s="34"/>
      <c r="C50" s="110"/>
      <c r="D50" s="111"/>
      <c r="E50" s="19"/>
      <c r="F50" s="19"/>
      <c r="G50" s="19"/>
      <c r="H50" s="19"/>
      <c r="I50" s="37">
        <f t="shared" si="0"/>
        <v>0</v>
      </c>
      <c r="J50" s="37">
        <f>IF(B50="",0,VLOOKUP(B50,Tabla1[],2,0))</f>
        <v>0</v>
      </c>
      <c r="K50" s="37">
        <f t="shared" si="1"/>
        <v>0</v>
      </c>
      <c r="L50" s="112"/>
      <c r="M50" s="113"/>
    </row>
    <row r="51" spans="1:13" ht="16.5" customHeight="1" x14ac:dyDescent="0.3">
      <c r="A51" s="22"/>
      <c r="B51" s="34"/>
      <c r="C51" s="110"/>
      <c r="D51" s="111"/>
      <c r="E51" s="19"/>
      <c r="F51" s="19"/>
      <c r="G51" s="19"/>
      <c r="H51" s="19"/>
      <c r="I51" s="37">
        <f t="shared" si="0"/>
        <v>0</v>
      </c>
      <c r="J51" s="37">
        <f>IF(B51="",0,VLOOKUP(B51,Tabla1[],2,0))</f>
        <v>0</v>
      </c>
      <c r="K51" s="37">
        <f t="shared" si="1"/>
        <v>0</v>
      </c>
      <c r="L51" s="112"/>
      <c r="M51" s="113"/>
    </row>
    <row r="52" spans="1:13" ht="16.5" customHeight="1" x14ac:dyDescent="0.3">
      <c r="A52" s="22"/>
      <c r="B52" s="34"/>
      <c r="C52" s="110"/>
      <c r="D52" s="111"/>
      <c r="E52" s="19"/>
      <c r="F52" s="19"/>
      <c r="G52" s="19"/>
      <c r="H52" s="19"/>
      <c r="I52" s="37">
        <f t="shared" si="0"/>
        <v>0</v>
      </c>
      <c r="J52" s="37">
        <f>IF(B52="",0,VLOOKUP(B52,Tabla1[],2,0))</f>
        <v>0</v>
      </c>
      <c r="K52" s="37">
        <f t="shared" si="1"/>
        <v>0</v>
      </c>
      <c r="L52" s="112"/>
      <c r="M52" s="113"/>
    </row>
    <row r="53" spans="1:13" ht="16.5" customHeight="1" x14ac:dyDescent="0.3">
      <c r="A53" s="22"/>
      <c r="B53" s="34"/>
      <c r="C53" s="110"/>
      <c r="D53" s="111"/>
      <c r="E53" s="19"/>
      <c r="F53" s="19"/>
      <c r="G53" s="19"/>
      <c r="H53" s="19"/>
      <c r="I53" s="37">
        <f t="shared" si="0"/>
        <v>0</v>
      </c>
      <c r="J53" s="37">
        <f>IF(B53="",0,VLOOKUP(B53,Tabla1[],2,0))</f>
        <v>0</v>
      </c>
      <c r="K53" s="37">
        <f t="shared" si="1"/>
        <v>0</v>
      </c>
      <c r="L53" s="112"/>
      <c r="M53" s="113"/>
    </row>
    <row r="54" spans="1:13" ht="16.5" customHeight="1" x14ac:dyDescent="0.3">
      <c r="A54" s="22"/>
      <c r="B54" s="34"/>
      <c r="C54" s="110"/>
      <c r="D54" s="111"/>
      <c r="E54" s="19"/>
      <c r="F54" s="19"/>
      <c r="G54" s="19"/>
      <c r="H54" s="19"/>
      <c r="I54" s="37">
        <f t="shared" si="0"/>
        <v>0</v>
      </c>
      <c r="J54" s="37">
        <f>IF(B54="",0,VLOOKUP(B54,Tabla1[],2,0))</f>
        <v>0</v>
      </c>
      <c r="K54" s="37">
        <f t="shared" si="1"/>
        <v>0</v>
      </c>
      <c r="L54" s="112"/>
      <c r="M54" s="113"/>
    </row>
    <row r="55" spans="1:13" ht="16.5" customHeight="1" x14ac:dyDescent="0.3">
      <c r="A55" s="22"/>
      <c r="B55" s="34"/>
      <c r="C55" s="110"/>
      <c r="D55" s="111"/>
      <c r="E55" s="19"/>
      <c r="F55" s="19"/>
      <c r="G55" s="19"/>
      <c r="H55" s="19"/>
      <c r="I55" s="37">
        <f t="shared" si="0"/>
        <v>0</v>
      </c>
      <c r="J55" s="37">
        <f>IF(B55="",0,VLOOKUP(B55,Tabla1[],2,0))</f>
        <v>0</v>
      </c>
      <c r="K55" s="37">
        <f t="shared" si="1"/>
        <v>0</v>
      </c>
      <c r="L55" s="112"/>
      <c r="M55" s="113"/>
    </row>
    <row r="56" spans="1:13" ht="16.5" customHeight="1" x14ac:dyDescent="0.3">
      <c r="A56" s="22"/>
      <c r="B56" s="34"/>
      <c r="C56" s="110"/>
      <c r="D56" s="111"/>
      <c r="E56" s="19"/>
      <c r="F56" s="19"/>
      <c r="G56" s="19"/>
      <c r="H56" s="19"/>
      <c r="I56" s="37">
        <f t="shared" si="0"/>
        <v>0</v>
      </c>
      <c r="J56" s="37">
        <f>IF(B56="",0,VLOOKUP(B56,Tabla1[],2,0))</f>
        <v>0</v>
      </c>
      <c r="K56" s="37">
        <f t="shared" si="1"/>
        <v>0</v>
      </c>
      <c r="L56" s="112"/>
      <c r="M56" s="113"/>
    </row>
    <row r="57" spans="1:13" ht="16.5" customHeight="1" x14ac:dyDescent="0.3">
      <c r="A57" s="22"/>
      <c r="B57" s="34"/>
      <c r="C57" s="110"/>
      <c r="D57" s="111"/>
      <c r="E57" s="19"/>
      <c r="F57" s="19"/>
      <c r="G57" s="19"/>
      <c r="H57" s="19"/>
      <c r="I57" s="37">
        <f t="shared" si="0"/>
        <v>0</v>
      </c>
      <c r="J57" s="37">
        <f>IF(B57="",0,VLOOKUP(B57,Tabla1[],2,0))</f>
        <v>0</v>
      </c>
      <c r="K57" s="37">
        <f t="shared" si="1"/>
        <v>0</v>
      </c>
      <c r="L57" s="112"/>
      <c r="M57" s="113"/>
    </row>
    <row r="58" spans="1:13" ht="16.5" customHeight="1" x14ac:dyDescent="0.3">
      <c r="A58" s="22"/>
      <c r="B58" s="34"/>
      <c r="C58" s="110"/>
      <c r="D58" s="111"/>
      <c r="E58" s="19"/>
      <c r="F58" s="19"/>
      <c r="G58" s="19"/>
      <c r="H58" s="19"/>
      <c r="I58" s="37">
        <f t="shared" si="0"/>
        <v>0</v>
      </c>
      <c r="J58" s="37">
        <f>IF(B58="",0,VLOOKUP(B58,Tabla1[],2,0))</f>
        <v>0</v>
      </c>
      <c r="K58" s="37">
        <f t="shared" si="1"/>
        <v>0</v>
      </c>
      <c r="L58" s="112"/>
      <c r="M58" s="113"/>
    </row>
    <row r="59" spans="1:13" ht="16.5" customHeight="1" x14ac:dyDescent="0.3">
      <c r="A59" s="22"/>
      <c r="B59" s="34"/>
      <c r="C59" s="110"/>
      <c r="D59" s="111"/>
      <c r="E59" s="19"/>
      <c r="F59" s="19"/>
      <c r="G59" s="19"/>
      <c r="H59" s="19"/>
      <c r="I59" s="37">
        <f t="shared" si="0"/>
        <v>0</v>
      </c>
      <c r="J59" s="37">
        <f>IF(B59="",0,VLOOKUP(B59,Tabla1[],2,0))</f>
        <v>0</v>
      </c>
      <c r="K59" s="37">
        <f t="shared" si="1"/>
        <v>0</v>
      </c>
      <c r="L59" s="112"/>
      <c r="M59" s="113"/>
    </row>
    <row r="60" spans="1:13" ht="16.5" customHeight="1" x14ac:dyDescent="0.3">
      <c r="A60" s="22"/>
      <c r="B60" s="34"/>
      <c r="C60" s="110"/>
      <c r="D60" s="111"/>
      <c r="E60" s="19"/>
      <c r="F60" s="19"/>
      <c r="G60" s="19"/>
      <c r="H60" s="19"/>
      <c r="I60" s="37">
        <f t="shared" si="0"/>
        <v>0</v>
      </c>
      <c r="J60" s="37">
        <f>IF(B60="",0,VLOOKUP(B60,Tabla1[],2,0))</f>
        <v>0</v>
      </c>
      <c r="K60" s="37">
        <f t="shared" si="1"/>
        <v>0</v>
      </c>
      <c r="L60" s="112"/>
      <c r="M60" s="113"/>
    </row>
    <row r="61" spans="1:13" ht="16.5" customHeight="1" x14ac:dyDescent="0.3">
      <c r="A61" s="22"/>
      <c r="B61" s="34"/>
      <c r="C61" s="110"/>
      <c r="D61" s="111"/>
      <c r="E61" s="19"/>
      <c r="F61" s="19"/>
      <c r="G61" s="19"/>
      <c r="H61" s="19"/>
      <c r="I61" s="37">
        <f t="shared" si="0"/>
        <v>0</v>
      </c>
      <c r="J61" s="37">
        <f>IF(B61="",0,VLOOKUP(B61,Tabla1[],2,0))</f>
        <v>0</v>
      </c>
      <c r="K61" s="37">
        <f t="shared" si="1"/>
        <v>0</v>
      </c>
      <c r="L61" s="112"/>
      <c r="M61" s="113"/>
    </row>
    <row r="62" spans="1:13" ht="16.5" customHeight="1" x14ac:dyDescent="0.3">
      <c r="A62" s="22"/>
      <c r="B62" s="34"/>
      <c r="C62" s="110"/>
      <c r="D62" s="111"/>
      <c r="E62" s="19"/>
      <c r="F62" s="19"/>
      <c r="G62" s="19"/>
      <c r="H62" s="19"/>
      <c r="I62" s="37">
        <f t="shared" si="0"/>
        <v>0</v>
      </c>
      <c r="J62" s="37">
        <f>IF(B62="",0,VLOOKUP(B62,Tabla1[],2,0))</f>
        <v>0</v>
      </c>
      <c r="K62" s="37">
        <f t="shared" si="1"/>
        <v>0</v>
      </c>
      <c r="L62" s="112"/>
      <c r="M62" s="113"/>
    </row>
    <row r="63" spans="1:13" ht="16.5" customHeight="1" x14ac:dyDescent="0.3">
      <c r="A63" s="22"/>
      <c r="B63" s="34"/>
      <c r="C63" s="110"/>
      <c r="D63" s="111"/>
      <c r="E63" s="19"/>
      <c r="F63" s="19"/>
      <c r="G63" s="19"/>
      <c r="H63" s="19"/>
      <c r="I63" s="37">
        <f t="shared" si="0"/>
        <v>0</v>
      </c>
      <c r="J63" s="37">
        <f>IF(B63="",0,VLOOKUP(B63,Tabla1[],2,0))</f>
        <v>0</v>
      </c>
      <c r="K63" s="37">
        <f t="shared" si="1"/>
        <v>0</v>
      </c>
      <c r="L63" s="112"/>
      <c r="M63" s="113"/>
    </row>
    <row r="64" spans="1:13" ht="16.5" customHeight="1" x14ac:dyDescent="0.3">
      <c r="A64" s="22"/>
      <c r="B64" s="34"/>
      <c r="C64" s="110"/>
      <c r="D64" s="111"/>
      <c r="E64" s="19"/>
      <c r="F64" s="19"/>
      <c r="G64" s="19"/>
      <c r="H64" s="19"/>
      <c r="I64" s="37">
        <f t="shared" si="0"/>
        <v>0</v>
      </c>
      <c r="J64" s="37">
        <f>IF(B64="",0,VLOOKUP(B64,Tabla1[],2,0))</f>
        <v>0</v>
      </c>
      <c r="K64" s="37">
        <f t="shared" si="1"/>
        <v>0</v>
      </c>
      <c r="L64" s="112"/>
      <c r="M64" s="113"/>
    </row>
    <row r="65" spans="1:13" ht="16.5" customHeight="1" x14ac:dyDescent="0.3">
      <c r="A65" s="22"/>
      <c r="B65" s="34"/>
      <c r="C65" s="110"/>
      <c r="D65" s="111"/>
      <c r="E65" s="19"/>
      <c r="F65" s="19"/>
      <c r="G65" s="19"/>
      <c r="H65" s="19"/>
      <c r="I65" s="37">
        <f t="shared" si="0"/>
        <v>0</v>
      </c>
      <c r="J65" s="37">
        <f>IF(B65="",0,VLOOKUP(B65,Tabla1[],2,0))</f>
        <v>0</v>
      </c>
      <c r="K65" s="37">
        <f t="shared" si="1"/>
        <v>0</v>
      </c>
      <c r="L65" s="112"/>
      <c r="M65" s="113"/>
    </row>
    <row r="66" spans="1:13" ht="16.5" customHeight="1" x14ac:dyDescent="0.3">
      <c r="A66" s="22"/>
      <c r="B66" s="34"/>
      <c r="C66" s="110"/>
      <c r="D66" s="111"/>
      <c r="E66" s="19"/>
      <c r="F66" s="19"/>
      <c r="G66" s="19"/>
      <c r="H66" s="19"/>
      <c r="I66" s="37">
        <f t="shared" si="0"/>
        <v>0</v>
      </c>
      <c r="J66" s="37">
        <f>IF(B66="",0,VLOOKUP(B66,Tabla1[],2,0))</f>
        <v>0</v>
      </c>
      <c r="K66" s="37">
        <f t="shared" si="1"/>
        <v>0</v>
      </c>
      <c r="L66" s="112"/>
      <c r="M66" s="113"/>
    </row>
    <row r="67" spans="1:13" ht="16.5" customHeight="1" x14ac:dyDescent="0.3">
      <c r="A67" s="22"/>
      <c r="B67" s="34"/>
      <c r="C67" s="110"/>
      <c r="D67" s="111"/>
      <c r="E67" s="19"/>
      <c r="F67" s="19"/>
      <c r="G67" s="19"/>
      <c r="H67" s="19"/>
      <c r="I67" s="37">
        <f t="shared" si="0"/>
        <v>0</v>
      </c>
      <c r="J67" s="37">
        <f>IF(B67="",0,VLOOKUP(B67,Tabla1[],2,0))</f>
        <v>0</v>
      </c>
      <c r="K67" s="37">
        <f t="shared" si="1"/>
        <v>0</v>
      </c>
      <c r="L67" s="112"/>
      <c r="M67" s="113"/>
    </row>
    <row r="68" spans="1:13" ht="16.5" customHeight="1" x14ac:dyDescent="0.3">
      <c r="A68" s="22"/>
      <c r="B68" s="34"/>
      <c r="C68" s="110"/>
      <c r="D68" s="111"/>
      <c r="E68" s="19"/>
      <c r="F68" s="19"/>
      <c r="G68" s="19"/>
      <c r="H68" s="19"/>
      <c r="I68" s="37">
        <f t="shared" ref="I68:I150" si="2">E68-F68-G68</f>
        <v>0</v>
      </c>
      <c r="J68" s="37">
        <f>IF(B68="",0,VLOOKUP(B68,Tabla1[],2,0))</f>
        <v>0</v>
      </c>
      <c r="K68" s="37">
        <f t="shared" ref="K68:K131" si="3">IF(E68&lt;0,J68*(-1),J68)</f>
        <v>0</v>
      </c>
      <c r="L68" s="112"/>
      <c r="M68" s="113"/>
    </row>
    <row r="69" spans="1:13" ht="16.5" customHeight="1" x14ac:dyDescent="0.3">
      <c r="A69" s="22"/>
      <c r="B69" s="34"/>
      <c r="C69" s="110"/>
      <c r="D69" s="111"/>
      <c r="E69" s="19"/>
      <c r="F69" s="19"/>
      <c r="G69" s="19"/>
      <c r="H69" s="19"/>
      <c r="I69" s="37">
        <f t="shared" si="2"/>
        <v>0</v>
      </c>
      <c r="J69" s="37">
        <f>IF(B69="",0,VLOOKUP(B69,Tabla1[],2,0))</f>
        <v>0</v>
      </c>
      <c r="K69" s="37">
        <f t="shared" si="3"/>
        <v>0</v>
      </c>
      <c r="L69" s="112"/>
      <c r="M69" s="113"/>
    </row>
    <row r="70" spans="1:13" ht="16.5" customHeight="1" x14ac:dyDescent="0.3">
      <c r="A70" s="22"/>
      <c r="B70" s="34"/>
      <c r="C70" s="110"/>
      <c r="D70" s="111"/>
      <c r="E70" s="19"/>
      <c r="F70" s="19"/>
      <c r="G70" s="19"/>
      <c r="H70" s="19"/>
      <c r="I70" s="37">
        <f t="shared" si="2"/>
        <v>0</v>
      </c>
      <c r="J70" s="37">
        <f>IF(B70="",0,VLOOKUP(B70,Tabla1[],2,0))</f>
        <v>0</v>
      </c>
      <c r="K70" s="37">
        <f t="shared" si="3"/>
        <v>0</v>
      </c>
      <c r="L70" s="112"/>
      <c r="M70" s="113"/>
    </row>
    <row r="71" spans="1:13" ht="16.5" customHeight="1" x14ac:dyDescent="0.3">
      <c r="A71" s="22"/>
      <c r="B71" s="34"/>
      <c r="C71" s="110"/>
      <c r="D71" s="111"/>
      <c r="E71" s="19"/>
      <c r="F71" s="19"/>
      <c r="G71" s="19"/>
      <c r="H71" s="19"/>
      <c r="I71" s="37">
        <f t="shared" si="2"/>
        <v>0</v>
      </c>
      <c r="J71" s="37">
        <f>IF(B71="",0,VLOOKUP(B71,Tabla1[],2,0))</f>
        <v>0</v>
      </c>
      <c r="K71" s="37">
        <f t="shared" si="3"/>
        <v>0</v>
      </c>
      <c r="L71" s="112"/>
      <c r="M71" s="113"/>
    </row>
    <row r="72" spans="1:13" ht="16.5" customHeight="1" x14ac:dyDescent="0.3">
      <c r="A72" s="22"/>
      <c r="B72" s="34"/>
      <c r="C72" s="110"/>
      <c r="D72" s="111"/>
      <c r="E72" s="19"/>
      <c r="F72" s="19"/>
      <c r="G72" s="19"/>
      <c r="H72" s="19"/>
      <c r="I72" s="37">
        <f t="shared" si="2"/>
        <v>0</v>
      </c>
      <c r="J72" s="37">
        <f>IF(B72="",0,VLOOKUP(B72,Tabla1[],2,0))</f>
        <v>0</v>
      </c>
      <c r="K72" s="37">
        <f t="shared" si="3"/>
        <v>0</v>
      </c>
      <c r="L72" s="112"/>
      <c r="M72" s="113"/>
    </row>
    <row r="73" spans="1:13" ht="16.5" customHeight="1" x14ac:dyDescent="0.3">
      <c r="A73" s="22"/>
      <c r="B73" s="34"/>
      <c r="C73" s="110"/>
      <c r="D73" s="111"/>
      <c r="E73" s="19"/>
      <c r="F73" s="19"/>
      <c r="G73" s="19"/>
      <c r="H73" s="19"/>
      <c r="I73" s="37">
        <f t="shared" si="2"/>
        <v>0</v>
      </c>
      <c r="J73" s="37">
        <f>IF(B73="",0,VLOOKUP(B73,Tabla1[],2,0))</f>
        <v>0</v>
      </c>
      <c r="K73" s="37">
        <f t="shared" si="3"/>
        <v>0</v>
      </c>
      <c r="L73" s="112"/>
      <c r="M73" s="113"/>
    </row>
    <row r="74" spans="1:13" ht="16.5" customHeight="1" x14ac:dyDescent="0.3">
      <c r="A74" s="22"/>
      <c r="B74" s="34"/>
      <c r="C74" s="110"/>
      <c r="D74" s="111"/>
      <c r="E74" s="19"/>
      <c r="F74" s="19"/>
      <c r="G74" s="19"/>
      <c r="H74" s="19"/>
      <c r="I74" s="37">
        <f t="shared" si="2"/>
        <v>0</v>
      </c>
      <c r="J74" s="37">
        <f>IF(B74="",0,VLOOKUP(B74,Tabla1[],2,0))</f>
        <v>0</v>
      </c>
      <c r="K74" s="37">
        <f t="shared" si="3"/>
        <v>0</v>
      </c>
      <c r="L74" s="112"/>
      <c r="M74" s="113"/>
    </row>
    <row r="75" spans="1:13" ht="16.5" customHeight="1" x14ac:dyDescent="0.3">
      <c r="A75" s="22"/>
      <c r="B75" s="34"/>
      <c r="C75" s="110"/>
      <c r="D75" s="111"/>
      <c r="E75" s="19"/>
      <c r="F75" s="19"/>
      <c r="G75" s="19"/>
      <c r="H75" s="19"/>
      <c r="I75" s="37">
        <f t="shared" si="2"/>
        <v>0</v>
      </c>
      <c r="J75" s="37">
        <f>IF(B75="",0,VLOOKUP(B75,Tabla1[],2,0))</f>
        <v>0</v>
      </c>
      <c r="K75" s="37">
        <f t="shared" si="3"/>
        <v>0</v>
      </c>
      <c r="L75" s="112"/>
      <c r="M75" s="113"/>
    </row>
    <row r="76" spans="1:13" ht="16.5" customHeight="1" x14ac:dyDescent="0.3">
      <c r="A76" s="22"/>
      <c r="B76" s="34"/>
      <c r="C76" s="110"/>
      <c r="D76" s="111"/>
      <c r="E76" s="19"/>
      <c r="F76" s="19"/>
      <c r="G76" s="19"/>
      <c r="H76" s="19"/>
      <c r="I76" s="37">
        <f t="shared" si="2"/>
        <v>0</v>
      </c>
      <c r="J76" s="37">
        <f>IF(B76="",0,VLOOKUP(B76,Tabla1[],2,0))</f>
        <v>0</v>
      </c>
      <c r="K76" s="37">
        <f t="shared" si="3"/>
        <v>0</v>
      </c>
      <c r="L76" s="112"/>
      <c r="M76" s="113"/>
    </row>
    <row r="77" spans="1:13" ht="16.5" customHeight="1" x14ac:dyDescent="0.3">
      <c r="A77" s="22"/>
      <c r="B77" s="34"/>
      <c r="C77" s="110"/>
      <c r="D77" s="111"/>
      <c r="E77" s="19"/>
      <c r="F77" s="19"/>
      <c r="G77" s="19"/>
      <c r="H77" s="19"/>
      <c r="I77" s="37">
        <f t="shared" si="2"/>
        <v>0</v>
      </c>
      <c r="J77" s="37">
        <f>IF(B77="",0,VLOOKUP(B77,Tabla1[],2,0))</f>
        <v>0</v>
      </c>
      <c r="K77" s="37">
        <f t="shared" si="3"/>
        <v>0</v>
      </c>
      <c r="L77" s="112"/>
      <c r="M77" s="113"/>
    </row>
    <row r="78" spans="1:13" ht="16.5" customHeight="1" x14ac:dyDescent="0.3">
      <c r="A78" s="22"/>
      <c r="B78" s="34"/>
      <c r="C78" s="110"/>
      <c r="D78" s="111"/>
      <c r="E78" s="19"/>
      <c r="F78" s="19"/>
      <c r="G78" s="19"/>
      <c r="H78" s="19"/>
      <c r="I78" s="37">
        <f t="shared" si="2"/>
        <v>0</v>
      </c>
      <c r="J78" s="37">
        <f>IF(B78="",0,VLOOKUP(B78,Tabla1[],2,0))</f>
        <v>0</v>
      </c>
      <c r="K78" s="37">
        <f t="shared" si="3"/>
        <v>0</v>
      </c>
      <c r="L78" s="112"/>
      <c r="M78" s="113"/>
    </row>
    <row r="79" spans="1:13" ht="16.5" customHeight="1" x14ac:dyDescent="0.3">
      <c r="A79" s="22"/>
      <c r="B79" s="34"/>
      <c r="C79" s="110"/>
      <c r="D79" s="111"/>
      <c r="E79" s="19"/>
      <c r="F79" s="19"/>
      <c r="G79" s="19"/>
      <c r="H79" s="19"/>
      <c r="I79" s="37">
        <f t="shared" si="2"/>
        <v>0</v>
      </c>
      <c r="J79" s="37">
        <f>IF(B79="",0,VLOOKUP(B79,Tabla1[],2,0))</f>
        <v>0</v>
      </c>
      <c r="K79" s="37">
        <f t="shared" si="3"/>
        <v>0</v>
      </c>
      <c r="L79" s="112"/>
      <c r="M79" s="113"/>
    </row>
    <row r="80" spans="1:13" ht="16.5" customHeight="1" x14ac:dyDescent="0.3">
      <c r="A80" s="22"/>
      <c r="B80" s="34"/>
      <c r="C80" s="110"/>
      <c r="D80" s="111"/>
      <c r="E80" s="19"/>
      <c r="F80" s="19"/>
      <c r="G80" s="19"/>
      <c r="H80" s="19"/>
      <c r="I80" s="37">
        <f t="shared" si="2"/>
        <v>0</v>
      </c>
      <c r="J80" s="37">
        <f>IF(B80="",0,VLOOKUP(B80,Tabla1[],2,0))</f>
        <v>0</v>
      </c>
      <c r="K80" s="37">
        <f t="shared" si="3"/>
        <v>0</v>
      </c>
      <c r="L80" s="112"/>
      <c r="M80" s="113"/>
    </row>
    <row r="81" spans="1:13" ht="16.5" customHeight="1" x14ac:dyDescent="0.3">
      <c r="A81" s="22"/>
      <c r="B81" s="34"/>
      <c r="C81" s="110"/>
      <c r="D81" s="111"/>
      <c r="E81" s="19"/>
      <c r="F81" s="19"/>
      <c r="G81" s="19"/>
      <c r="H81" s="19"/>
      <c r="I81" s="37">
        <f t="shared" si="2"/>
        <v>0</v>
      </c>
      <c r="J81" s="37">
        <f>IF(B81="",0,VLOOKUP(B81,Tabla1[],2,0))</f>
        <v>0</v>
      </c>
      <c r="K81" s="37">
        <f t="shared" si="3"/>
        <v>0</v>
      </c>
      <c r="L81" s="112"/>
      <c r="M81" s="113"/>
    </row>
    <row r="82" spans="1:13" ht="16.5" customHeight="1" x14ac:dyDescent="0.3">
      <c r="A82" s="22"/>
      <c r="B82" s="34"/>
      <c r="C82" s="110"/>
      <c r="D82" s="111"/>
      <c r="E82" s="19"/>
      <c r="F82" s="19"/>
      <c r="G82" s="19"/>
      <c r="H82" s="19"/>
      <c r="I82" s="37">
        <f t="shared" si="2"/>
        <v>0</v>
      </c>
      <c r="J82" s="37">
        <f>IF(B82="",0,VLOOKUP(B82,Tabla1[],2,0))</f>
        <v>0</v>
      </c>
      <c r="K82" s="37">
        <f t="shared" si="3"/>
        <v>0</v>
      </c>
      <c r="L82" s="112"/>
      <c r="M82" s="113"/>
    </row>
    <row r="83" spans="1:13" ht="16.5" customHeight="1" x14ac:dyDescent="0.3">
      <c r="A83" s="22"/>
      <c r="B83" s="34"/>
      <c r="C83" s="110"/>
      <c r="D83" s="111"/>
      <c r="E83" s="19"/>
      <c r="F83" s="19"/>
      <c r="G83" s="19"/>
      <c r="H83" s="19"/>
      <c r="I83" s="37">
        <f t="shared" si="2"/>
        <v>0</v>
      </c>
      <c r="J83" s="37">
        <f>IF(B83="",0,VLOOKUP(B83,Tabla1[],2,0))</f>
        <v>0</v>
      </c>
      <c r="K83" s="37">
        <f t="shared" si="3"/>
        <v>0</v>
      </c>
      <c r="L83" s="112"/>
      <c r="M83" s="113"/>
    </row>
    <row r="84" spans="1:13" ht="16.5" customHeight="1" x14ac:dyDescent="0.3">
      <c r="A84" s="22"/>
      <c r="B84" s="34"/>
      <c r="C84" s="110"/>
      <c r="D84" s="111"/>
      <c r="E84" s="19"/>
      <c r="F84" s="19"/>
      <c r="G84" s="19"/>
      <c r="H84" s="19"/>
      <c r="I84" s="37">
        <f t="shared" si="2"/>
        <v>0</v>
      </c>
      <c r="J84" s="37">
        <f>IF(B84="",0,VLOOKUP(B84,Tabla1[],2,0))</f>
        <v>0</v>
      </c>
      <c r="K84" s="37">
        <f t="shared" si="3"/>
        <v>0</v>
      </c>
      <c r="L84" s="112"/>
      <c r="M84" s="113"/>
    </row>
    <row r="85" spans="1:13" ht="16.5" customHeight="1" x14ac:dyDescent="0.3">
      <c r="A85" s="22"/>
      <c r="B85" s="34"/>
      <c r="C85" s="110"/>
      <c r="D85" s="111"/>
      <c r="E85" s="19"/>
      <c r="F85" s="19"/>
      <c r="G85" s="19"/>
      <c r="H85" s="19"/>
      <c r="I85" s="37">
        <f t="shared" si="2"/>
        <v>0</v>
      </c>
      <c r="J85" s="37">
        <f>IF(B85="",0,VLOOKUP(B85,Tabla1[],2,0))</f>
        <v>0</v>
      </c>
      <c r="K85" s="37">
        <f t="shared" si="3"/>
        <v>0</v>
      </c>
      <c r="L85" s="112"/>
      <c r="M85" s="113"/>
    </row>
    <row r="86" spans="1:13" ht="16.5" customHeight="1" x14ac:dyDescent="0.3">
      <c r="A86" s="22"/>
      <c r="B86" s="34"/>
      <c r="C86" s="110"/>
      <c r="D86" s="111"/>
      <c r="E86" s="19"/>
      <c r="F86" s="19"/>
      <c r="G86" s="19"/>
      <c r="H86" s="19"/>
      <c r="I86" s="37">
        <f t="shared" si="2"/>
        <v>0</v>
      </c>
      <c r="J86" s="37">
        <f>IF(B86="",0,VLOOKUP(B86,Tabla1[],2,0))</f>
        <v>0</v>
      </c>
      <c r="K86" s="37">
        <f t="shared" si="3"/>
        <v>0</v>
      </c>
      <c r="L86" s="112"/>
      <c r="M86" s="113"/>
    </row>
    <row r="87" spans="1:13" ht="16.5" customHeight="1" x14ac:dyDescent="0.3">
      <c r="A87" s="22"/>
      <c r="B87" s="34"/>
      <c r="C87" s="110"/>
      <c r="D87" s="111"/>
      <c r="E87" s="19"/>
      <c r="F87" s="19"/>
      <c r="G87" s="19"/>
      <c r="H87" s="19"/>
      <c r="I87" s="37">
        <f t="shared" si="2"/>
        <v>0</v>
      </c>
      <c r="J87" s="37">
        <f>IF(B87="",0,VLOOKUP(B87,Tabla1[],2,0))</f>
        <v>0</v>
      </c>
      <c r="K87" s="37">
        <f t="shared" si="3"/>
        <v>0</v>
      </c>
      <c r="L87" s="112"/>
      <c r="M87" s="113"/>
    </row>
    <row r="88" spans="1:13" ht="16.5" customHeight="1" x14ac:dyDescent="0.3">
      <c r="A88" s="22"/>
      <c r="B88" s="34"/>
      <c r="C88" s="110"/>
      <c r="D88" s="111"/>
      <c r="E88" s="19"/>
      <c r="F88" s="19"/>
      <c r="G88" s="19"/>
      <c r="H88" s="19"/>
      <c r="I88" s="37">
        <f t="shared" si="2"/>
        <v>0</v>
      </c>
      <c r="J88" s="37">
        <f>IF(B88="",0,VLOOKUP(B88,Tabla1[],2,0))</f>
        <v>0</v>
      </c>
      <c r="K88" s="37">
        <f t="shared" si="3"/>
        <v>0</v>
      </c>
      <c r="L88" s="112"/>
      <c r="M88" s="113"/>
    </row>
    <row r="89" spans="1:13" ht="16.5" customHeight="1" x14ac:dyDescent="0.3">
      <c r="A89" s="22"/>
      <c r="B89" s="34"/>
      <c r="C89" s="110"/>
      <c r="D89" s="111"/>
      <c r="E89" s="19"/>
      <c r="F89" s="19"/>
      <c r="G89" s="19"/>
      <c r="H89" s="19"/>
      <c r="I89" s="37">
        <f t="shared" si="2"/>
        <v>0</v>
      </c>
      <c r="J89" s="37">
        <f>IF(B89="",0,VLOOKUP(B89,Tabla1[],2,0))</f>
        <v>0</v>
      </c>
      <c r="K89" s="37">
        <f t="shared" si="3"/>
        <v>0</v>
      </c>
      <c r="L89" s="112"/>
      <c r="M89" s="113"/>
    </row>
    <row r="90" spans="1:13" ht="16.5" customHeight="1" x14ac:dyDescent="0.3">
      <c r="A90" s="22"/>
      <c r="B90" s="34"/>
      <c r="C90" s="110"/>
      <c r="D90" s="111"/>
      <c r="E90" s="19"/>
      <c r="F90" s="19"/>
      <c r="G90" s="19"/>
      <c r="H90" s="19"/>
      <c r="I90" s="37">
        <f t="shared" si="2"/>
        <v>0</v>
      </c>
      <c r="J90" s="37">
        <f>IF(B90="",0,VLOOKUP(B90,Tabla1[],2,0))</f>
        <v>0</v>
      </c>
      <c r="K90" s="37">
        <f t="shared" si="3"/>
        <v>0</v>
      </c>
      <c r="L90" s="112"/>
      <c r="M90" s="113"/>
    </row>
    <row r="91" spans="1:13" ht="16.5" customHeight="1" x14ac:dyDescent="0.3">
      <c r="A91" s="22"/>
      <c r="B91" s="34"/>
      <c r="C91" s="110"/>
      <c r="D91" s="111"/>
      <c r="E91" s="19"/>
      <c r="F91" s="19"/>
      <c r="G91" s="19"/>
      <c r="H91" s="19"/>
      <c r="I91" s="37">
        <f t="shared" si="2"/>
        <v>0</v>
      </c>
      <c r="J91" s="37">
        <f>IF(B91="",0,VLOOKUP(B91,Tabla1[],2,0))</f>
        <v>0</v>
      </c>
      <c r="K91" s="37">
        <f t="shared" si="3"/>
        <v>0</v>
      </c>
      <c r="L91" s="112"/>
      <c r="M91" s="113"/>
    </row>
    <row r="92" spans="1:13" ht="16.5" customHeight="1" x14ac:dyDescent="0.3">
      <c r="A92" s="22"/>
      <c r="B92" s="34"/>
      <c r="C92" s="110"/>
      <c r="D92" s="111"/>
      <c r="E92" s="19"/>
      <c r="F92" s="19"/>
      <c r="G92" s="19"/>
      <c r="H92" s="19"/>
      <c r="I92" s="37">
        <f t="shared" si="2"/>
        <v>0</v>
      </c>
      <c r="J92" s="37">
        <f>IF(B92="",0,VLOOKUP(B92,Tabla1[],2,0))</f>
        <v>0</v>
      </c>
      <c r="K92" s="37">
        <f t="shared" si="3"/>
        <v>0</v>
      </c>
      <c r="L92" s="112"/>
      <c r="M92" s="113"/>
    </row>
    <row r="93" spans="1:13" ht="16.5" customHeight="1" x14ac:dyDescent="0.3">
      <c r="A93" s="22"/>
      <c r="B93" s="34"/>
      <c r="C93" s="110"/>
      <c r="D93" s="111"/>
      <c r="E93" s="19"/>
      <c r="F93" s="19"/>
      <c r="G93" s="19"/>
      <c r="H93" s="19"/>
      <c r="I93" s="37">
        <f t="shared" si="2"/>
        <v>0</v>
      </c>
      <c r="J93" s="37">
        <f>IF(B93="",0,VLOOKUP(B93,Tabla1[],2,0))</f>
        <v>0</v>
      </c>
      <c r="K93" s="37">
        <f t="shared" si="3"/>
        <v>0</v>
      </c>
      <c r="L93" s="112"/>
      <c r="M93" s="113"/>
    </row>
    <row r="94" spans="1:13" ht="16.5" customHeight="1" x14ac:dyDescent="0.3">
      <c r="A94" s="22"/>
      <c r="B94" s="34"/>
      <c r="C94" s="110"/>
      <c r="D94" s="111"/>
      <c r="E94" s="19"/>
      <c r="F94" s="19"/>
      <c r="G94" s="19"/>
      <c r="H94" s="19"/>
      <c r="I94" s="37">
        <f t="shared" si="2"/>
        <v>0</v>
      </c>
      <c r="J94" s="37">
        <f>IF(B94="",0,VLOOKUP(B94,Tabla1[],2,0))</f>
        <v>0</v>
      </c>
      <c r="K94" s="37">
        <f t="shared" si="3"/>
        <v>0</v>
      </c>
      <c r="L94" s="112"/>
      <c r="M94" s="113"/>
    </row>
    <row r="95" spans="1:13" ht="16.5" customHeight="1" x14ac:dyDescent="0.3">
      <c r="A95" s="22"/>
      <c r="B95" s="34"/>
      <c r="C95" s="110"/>
      <c r="D95" s="111"/>
      <c r="E95" s="19"/>
      <c r="F95" s="19"/>
      <c r="G95" s="19"/>
      <c r="H95" s="19"/>
      <c r="I95" s="37">
        <f t="shared" si="2"/>
        <v>0</v>
      </c>
      <c r="J95" s="37">
        <f>IF(B95="",0,VLOOKUP(B95,Tabla1[],2,0))</f>
        <v>0</v>
      </c>
      <c r="K95" s="37">
        <f t="shared" si="3"/>
        <v>0</v>
      </c>
      <c r="L95" s="112"/>
      <c r="M95" s="113"/>
    </row>
    <row r="96" spans="1:13" ht="16.5" customHeight="1" x14ac:dyDescent="0.3">
      <c r="A96" s="22"/>
      <c r="B96" s="34"/>
      <c r="C96" s="110"/>
      <c r="D96" s="111"/>
      <c r="E96" s="19"/>
      <c r="F96" s="19"/>
      <c r="G96" s="19"/>
      <c r="H96" s="19"/>
      <c r="I96" s="37">
        <f t="shared" si="2"/>
        <v>0</v>
      </c>
      <c r="J96" s="37">
        <f>IF(B96="",0,VLOOKUP(B96,Tabla1[],2,0))</f>
        <v>0</v>
      </c>
      <c r="K96" s="37">
        <f t="shared" si="3"/>
        <v>0</v>
      </c>
      <c r="L96" s="112"/>
      <c r="M96" s="113"/>
    </row>
    <row r="97" spans="1:13" ht="16.5" customHeight="1" x14ac:dyDescent="0.3">
      <c r="A97" s="22"/>
      <c r="B97" s="34"/>
      <c r="C97" s="110"/>
      <c r="D97" s="111"/>
      <c r="E97" s="19"/>
      <c r="F97" s="19"/>
      <c r="G97" s="19"/>
      <c r="H97" s="19"/>
      <c r="I97" s="37">
        <f t="shared" si="2"/>
        <v>0</v>
      </c>
      <c r="J97" s="37">
        <f>IF(B97="",0,VLOOKUP(B97,Tabla1[],2,0))</f>
        <v>0</v>
      </c>
      <c r="K97" s="37">
        <f t="shared" si="3"/>
        <v>0</v>
      </c>
      <c r="L97" s="112"/>
      <c r="M97" s="113"/>
    </row>
    <row r="98" spans="1:13" ht="16.5" customHeight="1" x14ac:dyDescent="0.3">
      <c r="A98" s="22"/>
      <c r="B98" s="34"/>
      <c r="C98" s="110"/>
      <c r="D98" s="111"/>
      <c r="E98" s="19"/>
      <c r="F98" s="19"/>
      <c r="G98" s="19"/>
      <c r="H98" s="19"/>
      <c r="I98" s="37">
        <f t="shared" si="2"/>
        <v>0</v>
      </c>
      <c r="J98" s="37">
        <f>IF(B98="",0,VLOOKUP(B98,Tabla1[],2,0))</f>
        <v>0</v>
      </c>
      <c r="K98" s="37">
        <f t="shared" si="3"/>
        <v>0</v>
      </c>
      <c r="L98" s="112"/>
      <c r="M98" s="113"/>
    </row>
    <row r="99" spans="1:13" ht="16.5" customHeight="1" x14ac:dyDescent="0.3">
      <c r="A99" s="22"/>
      <c r="B99" s="34"/>
      <c r="C99" s="110"/>
      <c r="D99" s="111"/>
      <c r="E99" s="19"/>
      <c r="F99" s="19"/>
      <c r="G99" s="19"/>
      <c r="H99" s="19"/>
      <c r="I99" s="37">
        <f t="shared" si="2"/>
        <v>0</v>
      </c>
      <c r="J99" s="37">
        <f>IF(B99="",0,VLOOKUP(B99,Tabla1[],2,0))</f>
        <v>0</v>
      </c>
      <c r="K99" s="37">
        <f t="shared" si="3"/>
        <v>0</v>
      </c>
      <c r="L99" s="112"/>
      <c r="M99" s="113"/>
    </row>
    <row r="100" spans="1:13" ht="16.5" customHeight="1" x14ac:dyDescent="0.3">
      <c r="A100" s="22"/>
      <c r="B100" s="34"/>
      <c r="C100" s="110"/>
      <c r="D100" s="111"/>
      <c r="E100" s="19"/>
      <c r="F100" s="19"/>
      <c r="G100" s="19"/>
      <c r="H100" s="19"/>
      <c r="I100" s="37">
        <f t="shared" si="2"/>
        <v>0</v>
      </c>
      <c r="J100" s="37">
        <f>IF(B100="",0,VLOOKUP(B100,Tabla1[],2,0))</f>
        <v>0</v>
      </c>
      <c r="K100" s="37">
        <f t="shared" si="3"/>
        <v>0</v>
      </c>
      <c r="L100" s="112"/>
      <c r="M100" s="113"/>
    </row>
    <row r="101" spans="1:13" ht="16.5" customHeight="1" x14ac:dyDescent="0.3">
      <c r="A101" s="22"/>
      <c r="B101" s="34"/>
      <c r="C101" s="110"/>
      <c r="D101" s="111"/>
      <c r="E101" s="19"/>
      <c r="F101" s="19"/>
      <c r="G101" s="19"/>
      <c r="H101" s="19"/>
      <c r="I101" s="37">
        <f t="shared" si="2"/>
        <v>0</v>
      </c>
      <c r="J101" s="37">
        <f>IF(B101="",0,VLOOKUP(B101,Tabla1[],2,0))</f>
        <v>0</v>
      </c>
      <c r="K101" s="37">
        <f t="shared" si="3"/>
        <v>0</v>
      </c>
      <c r="L101" s="112"/>
      <c r="M101" s="113"/>
    </row>
    <row r="102" spans="1:13" ht="16.5" customHeight="1" x14ac:dyDescent="0.3">
      <c r="A102" s="22"/>
      <c r="B102" s="34"/>
      <c r="C102" s="110"/>
      <c r="D102" s="111"/>
      <c r="E102" s="19"/>
      <c r="F102" s="19"/>
      <c r="G102" s="19"/>
      <c r="H102" s="19"/>
      <c r="I102" s="37">
        <f t="shared" si="2"/>
        <v>0</v>
      </c>
      <c r="J102" s="37">
        <f>IF(B102="",0,VLOOKUP(B102,Tabla1[],2,0))</f>
        <v>0</v>
      </c>
      <c r="K102" s="37">
        <f t="shared" si="3"/>
        <v>0</v>
      </c>
      <c r="L102" s="112"/>
      <c r="M102" s="113"/>
    </row>
    <row r="103" spans="1:13" ht="16.5" customHeight="1" x14ac:dyDescent="0.3">
      <c r="A103" s="22"/>
      <c r="B103" s="34"/>
      <c r="C103" s="110"/>
      <c r="D103" s="111"/>
      <c r="E103" s="19"/>
      <c r="F103" s="19"/>
      <c r="G103" s="19"/>
      <c r="H103" s="19"/>
      <c r="I103" s="37">
        <f t="shared" si="2"/>
        <v>0</v>
      </c>
      <c r="J103" s="37">
        <f>IF(B103="",0,VLOOKUP(B103,Tabla1[],2,0))</f>
        <v>0</v>
      </c>
      <c r="K103" s="37">
        <f t="shared" si="3"/>
        <v>0</v>
      </c>
      <c r="L103" s="112"/>
      <c r="M103" s="113"/>
    </row>
    <row r="104" spans="1:13" ht="16.5" customHeight="1" x14ac:dyDescent="0.3">
      <c r="A104" s="22"/>
      <c r="B104" s="34"/>
      <c r="C104" s="110"/>
      <c r="D104" s="111"/>
      <c r="E104" s="19"/>
      <c r="F104" s="19"/>
      <c r="G104" s="19"/>
      <c r="H104" s="19"/>
      <c r="I104" s="37">
        <f t="shared" si="2"/>
        <v>0</v>
      </c>
      <c r="J104" s="37">
        <f>IF(B104="",0,VLOOKUP(B104,Tabla1[],2,0))</f>
        <v>0</v>
      </c>
      <c r="K104" s="37">
        <f t="shared" si="3"/>
        <v>0</v>
      </c>
      <c r="L104" s="112"/>
      <c r="M104" s="113"/>
    </row>
    <row r="105" spans="1:13" ht="16.5" customHeight="1" x14ac:dyDescent="0.3">
      <c r="A105" s="22"/>
      <c r="B105" s="34"/>
      <c r="C105" s="110"/>
      <c r="D105" s="111"/>
      <c r="E105" s="19"/>
      <c r="F105" s="19"/>
      <c r="G105" s="19"/>
      <c r="H105" s="19"/>
      <c r="I105" s="37">
        <f t="shared" si="2"/>
        <v>0</v>
      </c>
      <c r="J105" s="37">
        <f>IF(B105="",0,VLOOKUP(B105,Tabla1[],2,0))</f>
        <v>0</v>
      </c>
      <c r="K105" s="37">
        <f t="shared" si="3"/>
        <v>0</v>
      </c>
      <c r="L105" s="112"/>
      <c r="M105" s="113"/>
    </row>
    <row r="106" spans="1:13" ht="16.5" customHeight="1" x14ac:dyDescent="0.3">
      <c r="A106" s="22"/>
      <c r="B106" s="34"/>
      <c r="C106" s="110"/>
      <c r="D106" s="111"/>
      <c r="E106" s="19"/>
      <c r="F106" s="19"/>
      <c r="G106" s="19"/>
      <c r="H106" s="19"/>
      <c r="I106" s="37">
        <f t="shared" si="2"/>
        <v>0</v>
      </c>
      <c r="J106" s="37">
        <f>IF(B106="",0,VLOOKUP(B106,Tabla1[],2,0))</f>
        <v>0</v>
      </c>
      <c r="K106" s="37">
        <f t="shared" si="3"/>
        <v>0</v>
      </c>
      <c r="L106" s="112"/>
      <c r="M106" s="113"/>
    </row>
    <row r="107" spans="1:13" ht="16.5" customHeight="1" x14ac:dyDescent="0.3">
      <c r="A107" s="22"/>
      <c r="B107" s="34"/>
      <c r="C107" s="110"/>
      <c r="D107" s="111"/>
      <c r="E107" s="19"/>
      <c r="F107" s="19"/>
      <c r="G107" s="19"/>
      <c r="H107" s="19"/>
      <c r="I107" s="37">
        <f t="shared" si="2"/>
        <v>0</v>
      </c>
      <c r="J107" s="37">
        <f>IF(B107="",0,VLOOKUP(B107,Tabla1[],2,0))</f>
        <v>0</v>
      </c>
      <c r="K107" s="37">
        <f t="shared" si="3"/>
        <v>0</v>
      </c>
      <c r="L107" s="112"/>
      <c r="M107" s="113"/>
    </row>
    <row r="108" spans="1:13" ht="16.5" customHeight="1" x14ac:dyDescent="0.3">
      <c r="A108" s="22"/>
      <c r="B108" s="34"/>
      <c r="C108" s="110"/>
      <c r="D108" s="111"/>
      <c r="E108" s="19"/>
      <c r="F108" s="19"/>
      <c r="G108" s="19"/>
      <c r="H108" s="19"/>
      <c r="I108" s="37">
        <f t="shared" si="2"/>
        <v>0</v>
      </c>
      <c r="J108" s="37">
        <f>IF(B108="",0,VLOOKUP(B108,Tabla1[],2,0))</f>
        <v>0</v>
      </c>
      <c r="K108" s="37">
        <f t="shared" si="3"/>
        <v>0</v>
      </c>
      <c r="L108" s="112"/>
      <c r="M108" s="113"/>
    </row>
    <row r="109" spans="1:13" ht="16.5" customHeight="1" x14ac:dyDescent="0.3">
      <c r="A109" s="22"/>
      <c r="B109" s="34"/>
      <c r="C109" s="110"/>
      <c r="D109" s="111"/>
      <c r="E109" s="19"/>
      <c r="F109" s="19"/>
      <c r="G109" s="19"/>
      <c r="H109" s="19"/>
      <c r="I109" s="37">
        <f t="shared" si="2"/>
        <v>0</v>
      </c>
      <c r="J109" s="37">
        <f>IF(B109="",0,VLOOKUP(B109,Tabla1[],2,0))</f>
        <v>0</v>
      </c>
      <c r="K109" s="37">
        <f t="shared" si="3"/>
        <v>0</v>
      </c>
      <c r="L109" s="112"/>
      <c r="M109" s="113"/>
    </row>
    <row r="110" spans="1:13" ht="16.5" customHeight="1" x14ac:dyDescent="0.3">
      <c r="A110" s="22"/>
      <c r="B110" s="34"/>
      <c r="C110" s="110"/>
      <c r="D110" s="111"/>
      <c r="E110" s="19"/>
      <c r="F110" s="19"/>
      <c r="G110" s="19"/>
      <c r="H110" s="19"/>
      <c r="I110" s="37">
        <f t="shared" si="2"/>
        <v>0</v>
      </c>
      <c r="J110" s="37">
        <f>IF(B110="",0,VLOOKUP(B110,Tabla1[],2,0))</f>
        <v>0</v>
      </c>
      <c r="K110" s="37">
        <f t="shared" si="3"/>
        <v>0</v>
      </c>
      <c r="L110" s="112"/>
      <c r="M110" s="113"/>
    </row>
    <row r="111" spans="1:13" ht="16.5" customHeight="1" x14ac:dyDescent="0.3">
      <c r="A111" s="22"/>
      <c r="B111" s="34"/>
      <c r="C111" s="110"/>
      <c r="D111" s="111"/>
      <c r="E111" s="19"/>
      <c r="F111" s="19"/>
      <c r="G111" s="19"/>
      <c r="H111" s="19"/>
      <c r="I111" s="37">
        <f t="shared" si="2"/>
        <v>0</v>
      </c>
      <c r="J111" s="37">
        <f>IF(B111="",0,VLOOKUP(B111,Tabla1[],2,0))</f>
        <v>0</v>
      </c>
      <c r="K111" s="37">
        <f t="shared" si="3"/>
        <v>0</v>
      </c>
      <c r="L111" s="112"/>
      <c r="M111" s="113"/>
    </row>
    <row r="112" spans="1:13" ht="16.5" customHeight="1" x14ac:dyDescent="0.3">
      <c r="A112" s="22"/>
      <c r="B112" s="34"/>
      <c r="C112" s="110"/>
      <c r="D112" s="111"/>
      <c r="E112" s="19"/>
      <c r="F112" s="19"/>
      <c r="G112" s="19"/>
      <c r="H112" s="19"/>
      <c r="I112" s="37">
        <f t="shared" si="2"/>
        <v>0</v>
      </c>
      <c r="J112" s="37">
        <f>IF(B112="",0,VLOOKUP(B112,Tabla1[],2,0))</f>
        <v>0</v>
      </c>
      <c r="K112" s="37">
        <f t="shared" si="3"/>
        <v>0</v>
      </c>
      <c r="L112" s="112"/>
      <c r="M112" s="113"/>
    </row>
    <row r="113" spans="1:13" ht="16.5" customHeight="1" x14ac:dyDescent="0.3">
      <c r="A113" s="22"/>
      <c r="B113" s="34"/>
      <c r="C113" s="110"/>
      <c r="D113" s="111"/>
      <c r="E113" s="19"/>
      <c r="F113" s="19"/>
      <c r="G113" s="19"/>
      <c r="H113" s="19"/>
      <c r="I113" s="37">
        <f t="shared" si="2"/>
        <v>0</v>
      </c>
      <c r="J113" s="37">
        <f>IF(B113="",0,VLOOKUP(B113,Tabla1[],2,0))</f>
        <v>0</v>
      </c>
      <c r="K113" s="37">
        <f t="shared" si="3"/>
        <v>0</v>
      </c>
      <c r="L113" s="112"/>
      <c r="M113" s="113"/>
    </row>
    <row r="114" spans="1:13" ht="16.5" customHeight="1" x14ac:dyDescent="0.3">
      <c r="A114" s="22"/>
      <c r="B114" s="34"/>
      <c r="C114" s="110"/>
      <c r="D114" s="111"/>
      <c r="E114" s="19"/>
      <c r="F114" s="19"/>
      <c r="G114" s="19"/>
      <c r="H114" s="19"/>
      <c r="I114" s="37">
        <f t="shared" si="2"/>
        <v>0</v>
      </c>
      <c r="J114" s="37">
        <f>IF(B114="",0,VLOOKUP(B114,Tabla1[],2,0))</f>
        <v>0</v>
      </c>
      <c r="K114" s="37">
        <f t="shared" si="3"/>
        <v>0</v>
      </c>
      <c r="L114" s="112"/>
      <c r="M114" s="113"/>
    </row>
    <row r="115" spans="1:13" ht="16.5" customHeight="1" x14ac:dyDescent="0.3">
      <c r="A115" s="22"/>
      <c r="B115" s="34"/>
      <c r="C115" s="110"/>
      <c r="D115" s="111"/>
      <c r="E115" s="19"/>
      <c r="F115" s="19"/>
      <c r="G115" s="19"/>
      <c r="H115" s="19"/>
      <c r="I115" s="37">
        <f t="shared" si="2"/>
        <v>0</v>
      </c>
      <c r="J115" s="37">
        <f>IF(B115="",0,VLOOKUP(B115,Tabla1[],2,0))</f>
        <v>0</v>
      </c>
      <c r="K115" s="37">
        <f t="shared" si="3"/>
        <v>0</v>
      </c>
      <c r="L115" s="112"/>
      <c r="M115" s="113"/>
    </row>
    <row r="116" spans="1:13" ht="16.5" customHeight="1" x14ac:dyDescent="0.3">
      <c r="A116" s="22"/>
      <c r="B116" s="34"/>
      <c r="C116" s="110"/>
      <c r="D116" s="111"/>
      <c r="E116" s="19"/>
      <c r="F116" s="19"/>
      <c r="G116" s="19"/>
      <c r="H116" s="19"/>
      <c r="I116" s="37">
        <f t="shared" si="2"/>
        <v>0</v>
      </c>
      <c r="J116" s="37">
        <f>IF(B116="",0,VLOOKUP(B116,Tabla1[],2,0))</f>
        <v>0</v>
      </c>
      <c r="K116" s="37">
        <f t="shared" si="3"/>
        <v>0</v>
      </c>
      <c r="L116" s="112"/>
      <c r="M116" s="113"/>
    </row>
    <row r="117" spans="1:13" ht="16.5" customHeight="1" x14ac:dyDescent="0.3">
      <c r="A117" s="22"/>
      <c r="B117" s="34"/>
      <c r="C117" s="110"/>
      <c r="D117" s="111"/>
      <c r="E117" s="19"/>
      <c r="F117" s="19"/>
      <c r="G117" s="19"/>
      <c r="H117" s="19"/>
      <c r="I117" s="37">
        <f t="shared" si="2"/>
        <v>0</v>
      </c>
      <c r="J117" s="37">
        <f>IF(B117="",0,VLOOKUP(B117,Tabla1[],2,0))</f>
        <v>0</v>
      </c>
      <c r="K117" s="37">
        <f t="shared" si="3"/>
        <v>0</v>
      </c>
      <c r="L117" s="112"/>
      <c r="M117" s="113"/>
    </row>
    <row r="118" spans="1:13" ht="16.5" customHeight="1" x14ac:dyDescent="0.3">
      <c r="A118" s="22"/>
      <c r="B118" s="34"/>
      <c r="C118" s="110"/>
      <c r="D118" s="111"/>
      <c r="E118" s="19"/>
      <c r="F118" s="19"/>
      <c r="G118" s="19"/>
      <c r="H118" s="19"/>
      <c r="I118" s="37">
        <f t="shared" si="2"/>
        <v>0</v>
      </c>
      <c r="J118" s="37">
        <f>IF(B118="",0,VLOOKUP(B118,Tabla1[],2,0))</f>
        <v>0</v>
      </c>
      <c r="K118" s="37">
        <f t="shared" si="3"/>
        <v>0</v>
      </c>
      <c r="L118" s="112"/>
      <c r="M118" s="113"/>
    </row>
    <row r="119" spans="1:13" ht="16.5" customHeight="1" x14ac:dyDescent="0.3">
      <c r="A119" s="22"/>
      <c r="B119" s="34"/>
      <c r="C119" s="110"/>
      <c r="D119" s="111"/>
      <c r="E119" s="19"/>
      <c r="F119" s="19"/>
      <c r="G119" s="19"/>
      <c r="H119" s="19"/>
      <c r="I119" s="37">
        <f t="shared" si="2"/>
        <v>0</v>
      </c>
      <c r="J119" s="37">
        <f>IF(B119="",0,VLOOKUP(B119,Tabla1[],2,0))</f>
        <v>0</v>
      </c>
      <c r="K119" s="37">
        <f t="shared" si="3"/>
        <v>0</v>
      </c>
      <c r="L119" s="112"/>
      <c r="M119" s="113"/>
    </row>
    <row r="120" spans="1:13" ht="16.5" customHeight="1" x14ac:dyDescent="0.3">
      <c r="A120" s="22"/>
      <c r="B120" s="34"/>
      <c r="C120" s="110"/>
      <c r="D120" s="111"/>
      <c r="E120" s="19"/>
      <c r="F120" s="19"/>
      <c r="G120" s="19"/>
      <c r="H120" s="19"/>
      <c r="I120" s="37">
        <f t="shared" si="2"/>
        <v>0</v>
      </c>
      <c r="J120" s="37">
        <f>IF(B120="",0,VLOOKUP(B120,Tabla1[],2,0))</f>
        <v>0</v>
      </c>
      <c r="K120" s="37">
        <f t="shared" si="3"/>
        <v>0</v>
      </c>
      <c r="L120" s="112"/>
      <c r="M120" s="113"/>
    </row>
    <row r="121" spans="1:13" ht="16.5" customHeight="1" x14ac:dyDescent="0.3">
      <c r="A121" s="22"/>
      <c r="B121" s="34"/>
      <c r="C121" s="110"/>
      <c r="D121" s="111"/>
      <c r="E121" s="19"/>
      <c r="F121" s="19"/>
      <c r="G121" s="19"/>
      <c r="H121" s="19"/>
      <c r="I121" s="37">
        <f t="shared" si="2"/>
        <v>0</v>
      </c>
      <c r="J121" s="37">
        <f>IF(B121="",0,VLOOKUP(B121,Tabla1[],2,0))</f>
        <v>0</v>
      </c>
      <c r="K121" s="37">
        <f t="shared" si="3"/>
        <v>0</v>
      </c>
      <c r="L121" s="112"/>
      <c r="M121" s="113"/>
    </row>
    <row r="122" spans="1:13" ht="16.5" customHeight="1" x14ac:dyDescent="0.3">
      <c r="A122" s="22"/>
      <c r="B122" s="34"/>
      <c r="C122" s="110"/>
      <c r="D122" s="111"/>
      <c r="E122" s="19"/>
      <c r="F122" s="19"/>
      <c r="G122" s="19"/>
      <c r="H122" s="19"/>
      <c r="I122" s="37">
        <f t="shared" si="2"/>
        <v>0</v>
      </c>
      <c r="J122" s="37">
        <f>IF(B122="",0,VLOOKUP(B122,Tabla1[],2,0))</f>
        <v>0</v>
      </c>
      <c r="K122" s="37">
        <f t="shared" si="3"/>
        <v>0</v>
      </c>
      <c r="L122" s="112"/>
      <c r="M122" s="113"/>
    </row>
    <row r="123" spans="1:13" ht="16.5" customHeight="1" x14ac:dyDescent="0.3">
      <c r="A123" s="22"/>
      <c r="B123" s="34"/>
      <c r="C123" s="110"/>
      <c r="D123" s="111"/>
      <c r="E123" s="19"/>
      <c r="F123" s="19"/>
      <c r="G123" s="19"/>
      <c r="H123" s="19"/>
      <c r="I123" s="37">
        <f t="shared" si="2"/>
        <v>0</v>
      </c>
      <c r="J123" s="37">
        <f>IF(B123="",0,VLOOKUP(B123,Tabla1[],2,0))</f>
        <v>0</v>
      </c>
      <c r="K123" s="37">
        <f t="shared" si="3"/>
        <v>0</v>
      </c>
      <c r="L123" s="112"/>
      <c r="M123" s="113"/>
    </row>
    <row r="124" spans="1:13" ht="16.5" customHeight="1" x14ac:dyDescent="0.3">
      <c r="A124" s="22"/>
      <c r="B124" s="34"/>
      <c r="C124" s="110"/>
      <c r="D124" s="111"/>
      <c r="E124" s="19"/>
      <c r="F124" s="19"/>
      <c r="G124" s="19"/>
      <c r="H124" s="19"/>
      <c r="I124" s="37">
        <f t="shared" si="2"/>
        <v>0</v>
      </c>
      <c r="J124" s="37">
        <f>IF(B124="",0,VLOOKUP(B124,Tabla1[],2,0))</f>
        <v>0</v>
      </c>
      <c r="K124" s="37">
        <f t="shared" si="3"/>
        <v>0</v>
      </c>
      <c r="L124" s="112"/>
      <c r="M124" s="113"/>
    </row>
    <row r="125" spans="1:13" ht="16.5" customHeight="1" x14ac:dyDescent="0.3">
      <c r="A125" s="22"/>
      <c r="B125" s="34"/>
      <c r="C125" s="110"/>
      <c r="D125" s="111"/>
      <c r="E125" s="19"/>
      <c r="F125" s="19"/>
      <c r="G125" s="19"/>
      <c r="H125" s="19"/>
      <c r="I125" s="37">
        <f t="shared" si="2"/>
        <v>0</v>
      </c>
      <c r="J125" s="37">
        <f>IF(B125="",0,VLOOKUP(B125,Tabla1[],2,0))</f>
        <v>0</v>
      </c>
      <c r="K125" s="37">
        <f t="shared" si="3"/>
        <v>0</v>
      </c>
      <c r="L125" s="112"/>
      <c r="M125" s="113"/>
    </row>
    <row r="126" spans="1:13" ht="16.5" customHeight="1" x14ac:dyDescent="0.3">
      <c r="A126" s="22"/>
      <c r="B126" s="34"/>
      <c r="C126" s="110"/>
      <c r="D126" s="111"/>
      <c r="E126" s="19"/>
      <c r="F126" s="19"/>
      <c r="G126" s="19"/>
      <c r="H126" s="19"/>
      <c r="I126" s="37">
        <f t="shared" si="2"/>
        <v>0</v>
      </c>
      <c r="J126" s="37">
        <f>IF(B126="",0,VLOOKUP(B126,Tabla1[],2,0))</f>
        <v>0</v>
      </c>
      <c r="K126" s="37">
        <f t="shared" si="3"/>
        <v>0</v>
      </c>
      <c r="L126" s="112"/>
      <c r="M126" s="113"/>
    </row>
    <row r="127" spans="1:13" ht="16.5" customHeight="1" x14ac:dyDescent="0.3">
      <c r="A127" s="22"/>
      <c r="B127" s="34"/>
      <c r="C127" s="110"/>
      <c r="D127" s="111"/>
      <c r="E127" s="19"/>
      <c r="F127" s="19"/>
      <c r="G127" s="19"/>
      <c r="H127" s="19"/>
      <c r="I127" s="37">
        <f t="shared" si="2"/>
        <v>0</v>
      </c>
      <c r="J127" s="37">
        <f>IF(B127="",0,VLOOKUP(B127,Tabla1[],2,0))</f>
        <v>0</v>
      </c>
      <c r="K127" s="37">
        <f t="shared" si="3"/>
        <v>0</v>
      </c>
      <c r="L127" s="112"/>
      <c r="M127" s="113"/>
    </row>
    <row r="128" spans="1:13" ht="16.5" customHeight="1" x14ac:dyDescent="0.3">
      <c r="A128" s="22"/>
      <c r="B128" s="34"/>
      <c r="C128" s="110"/>
      <c r="D128" s="111"/>
      <c r="E128" s="19"/>
      <c r="F128" s="19"/>
      <c r="G128" s="19"/>
      <c r="H128" s="19"/>
      <c r="I128" s="37">
        <f t="shared" si="2"/>
        <v>0</v>
      </c>
      <c r="J128" s="37">
        <f>IF(B128="",0,VLOOKUP(B128,Tabla1[],2,0))</f>
        <v>0</v>
      </c>
      <c r="K128" s="37">
        <f t="shared" si="3"/>
        <v>0</v>
      </c>
      <c r="L128" s="112"/>
      <c r="M128" s="113"/>
    </row>
    <row r="129" spans="1:13" ht="16.5" customHeight="1" x14ac:dyDescent="0.3">
      <c r="A129" s="22"/>
      <c r="B129" s="34"/>
      <c r="C129" s="110"/>
      <c r="D129" s="111"/>
      <c r="E129" s="19"/>
      <c r="F129" s="19"/>
      <c r="G129" s="19"/>
      <c r="H129" s="19"/>
      <c r="I129" s="37">
        <f t="shared" si="2"/>
        <v>0</v>
      </c>
      <c r="J129" s="37">
        <f>IF(B129="",0,VLOOKUP(B129,Tabla1[],2,0))</f>
        <v>0</v>
      </c>
      <c r="K129" s="37">
        <f t="shared" si="3"/>
        <v>0</v>
      </c>
      <c r="L129" s="112"/>
      <c r="M129" s="113"/>
    </row>
    <row r="130" spans="1:13" ht="16.5" customHeight="1" x14ac:dyDescent="0.3">
      <c r="A130" s="22"/>
      <c r="B130" s="34"/>
      <c r="C130" s="110"/>
      <c r="D130" s="111"/>
      <c r="E130" s="19"/>
      <c r="F130" s="19"/>
      <c r="G130" s="19"/>
      <c r="H130" s="19"/>
      <c r="I130" s="37">
        <f t="shared" si="2"/>
        <v>0</v>
      </c>
      <c r="J130" s="37">
        <f>IF(B130="",0,VLOOKUP(B130,Tabla1[],2,0))</f>
        <v>0</v>
      </c>
      <c r="K130" s="37">
        <f t="shared" si="3"/>
        <v>0</v>
      </c>
      <c r="L130" s="112"/>
      <c r="M130" s="113"/>
    </row>
    <row r="131" spans="1:13" ht="16.5" customHeight="1" x14ac:dyDescent="0.3">
      <c r="A131" s="22"/>
      <c r="B131" s="34"/>
      <c r="C131" s="110"/>
      <c r="D131" s="111"/>
      <c r="E131" s="19"/>
      <c r="F131" s="19"/>
      <c r="G131" s="19"/>
      <c r="H131" s="19"/>
      <c r="I131" s="37">
        <f t="shared" si="2"/>
        <v>0</v>
      </c>
      <c r="J131" s="37">
        <f>IF(B131="",0,VLOOKUP(B131,Tabla1[],2,0))</f>
        <v>0</v>
      </c>
      <c r="K131" s="37">
        <f t="shared" si="3"/>
        <v>0</v>
      </c>
      <c r="L131" s="112"/>
      <c r="M131" s="113"/>
    </row>
    <row r="132" spans="1:13" ht="16.5" customHeight="1" x14ac:dyDescent="0.3">
      <c r="A132" s="22"/>
      <c r="B132" s="34"/>
      <c r="C132" s="110"/>
      <c r="D132" s="111"/>
      <c r="E132" s="19"/>
      <c r="F132" s="19"/>
      <c r="G132" s="19"/>
      <c r="H132" s="19"/>
      <c r="I132" s="37">
        <f t="shared" si="2"/>
        <v>0</v>
      </c>
      <c r="J132" s="37">
        <f>IF(B132="",0,VLOOKUP(B132,Tabla1[],2,0))</f>
        <v>0</v>
      </c>
      <c r="K132" s="37">
        <f t="shared" ref="K132:K150" si="4">IF(E132&lt;0,J132*(-1),J132)</f>
        <v>0</v>
      </c>
      <c r="L132" s="112"/>
      <c r="M132" s="113"/>
    </row>
    <row r="133" spans="1:13" ht="16.5" customHeight="1" x14ac:dyDescent="0.3">
      <c r="A133" s="22"/>
      <c r="B133" s="34"/>
      <c r="C133" s="110"/>
      <c r="D133" s="111"/>
      <c r="E133" s="19"/>
      <c r="F133" s="19"/>
      <c r="G133" s="19"/>
      <c r="H133" s="19"/>
      <c r="I133" s="37">
        <f t="shared" si="2"/>
        <v>0</v>
      </c>
      <c r="J133" s="37">
        <f>IF(B133="",0,VLOOKUP(B133,Tabla1[],2,0))</f>
        <v>0</v>
      </c>
      <c r="K133" s="37">
        <f t="shared" si="4"/>
        <v>0</v>
      </c>
      <c r="L133" s="112"/>
      <c r="M133" s="113"/>
    </row>
    <row r="134" spans="1:13" ht="16.5" customHeight="1" x14ac:dyDescent="0.3">
      <c r="A134" s="22"/>
      <c r="B134" s="34"/>
      <c r="C134" s="110"/>
      <c r="D134" s="111"/>
      <c r="E134" s="19"/>
      <c r="F134" s="19"/>
      <c r="G134" s="19"/>
      <c r="H134" s="19"/>
      <c r="I134" s="37">
        <f t="shared" si="2"/>
        <v>0</v>
      </c>
      <c r="J134" s="37">
        <f>IF(B134="",0,VLOOKUP(B134,Tabla1[],2,0))</f>
        <v>0</v>
      </c>
      <c r="K134" s="37">
        <f t="shared" si="4"/>
        <v>0</v>
      </c>
      <c r="L134" s="112"/>
      <c r="M134" s="113"/>
    </row>
    <row r="135" spans="1:13" ht="16.5" customHeight="1" x14ac:dyDescent="0.3">
      <c r="A135" s="22"/>
      <c r="B135" s="34"/>
      <c r="C135" s="110"/>
      <c r="D135" s="111"/>
      <c r="E135" s="19"/>
      <c r="F135" s="19"/>
      <c r="G135" s="19"/>
      <c r="H135" s="19"/>
      <c r="I135" s="37">
        <f t="shared" si="2"/>
        <v>0</v>
      </c>
      <c r="J135" s="37">
        <f>IF(B135="",0,VLOOKUP(B135,Tabla1[],2,0))</f>
        <v>0</v>
      </c>
      <c r="K135" s="37">
        <f t="shared" si="4"/>
        <v>0</v>
      </c>
      <c r="L135" s="112"/>
      <c r="M135" s="113"/>
    </row>
    <row r="136" spans="1:13" ht="16.5" customHeight="1" x14ac:dyDescent="0.3">
      <c r="A136" s="22"/>
      <c r="B136" s="34"/>
      <c r="C136" s="110"/>
      <c r="D136" s="111"/>
      <c r="E136" s="19"/>
      <c r="F136" s="19"/>
      <c r="G136" s="19"/>
      <c r="H136" s="19"/>
      <c r="I136" s="37">
        <f t="shared" si="2"/>
        <v>0</v>
      </c>
      <c r="J136" s="37">
        <f>IF(B136="",0,VLOOKUP(B136,Tabla1[],2,0))</f>
        <v>0</v>
      </c>
      <c r="K136" s="37">
        <f t="shared" si="4"/>
        <v>0</v>
      </c>
      <c r="L136" s="112"/>
      <c r="M136" s="113"/>
    </row>
    <row r="137" spans="1:13" ht="16.5" customHeight="1" x14ac:dyDescent="0.3">
      <c r="A137" s="22"/>
      <c r="B137" s="34"/>
      <c r="C137" s="110"/>
      <c r="D137" s="111"/>
      <c r="E137" s="19"/>
      <c r="F137" s="19"/>
      <c r="G137" s="19"/>
      <c r="H137" s="19"/>
      <c r="I137" s="37">
        <f t="shared" si="2"/>
        <v>0</v>
      </c>
      <c r="J137" s="37">
        <f>IF(B137="",0,VLOOKUP(B137,Tabla1[],2,0))</f>
        <v>0</v>
      </c>
      <c r="K137" s="37">
        <f t="shared" si="4"/>
        <v>0</v>
      </c>
      <c r="L137" s="112"/>
      <c r="M137" s="113"/>
    </row>
    <row r="138" spans="1:13" ht="16.5" customHeight="1" x14ac:dyDescent="0.3">
      <c r="A138" s="22"/>
      <c r="B138" s="34"/>
      <c r="C138" s="110"/>
      <c r="D138" s="111"/>
      <c r="E138" s="19"/>
      <c r="F138" s="19"/>
      <c r="G138" s="19"/>
      <c r="H138" s="19"/>
      <c r="I138" s="37">
        <f t="shared" si="2"/>
        <v>0</v>
      </c>
      <c r="J138" s="37">
        <f>IF(B138="",0,VLOOKUP(B138,Tabla1[],2,0))</f>
        <v>0</v>
      </c>
      <c r="K138" s="37">
        <f t="shared" si="4"/>
        <v>0</v>
      </c>
      <c r="L138" s="112"/>
      <c r="M138" s="113"/>
    </row>
    <row r="139" spans="1:13" ht="16.5" customHeight="1" x14ac:dyDescent="0.3">
      <c r="A139" s="22"/>
      <c r="B139" s="34"/>
      <c r="C139" s="110"/>
      <c r="D139" s="111"/>
      <c r="E139" s="19"/>
      <c r="F139" s="19"/>
      <c r="G139" s="19"/>
      <c r="H139" s="19"/>
      <c r="I139" s="37">
        <f t="shared" si="2"/>
        <v>0</v>
      </c>
      <c r="J139" s="37">
        <f>IF(B139="",0,VLOOKUP(B139,Tabla1[],2,0))</f>
        <v>0</v>
      </c>
      <c r="K139" s="37">
        <f t="shared" si="4"/>
        <v>0</v>
      </c>
      <c r="L139" s="112"/>
      <c r="M139" s="113"/>
    </row>
    <row r="140" spans="1:13" ht="16.5" customHeight="1" x14ac:dyDescent="0.3">
      <c r="A140" s="22"/>
      <c r="B140" s="34"/>
      <c r="C140" s="110"/>
      <c r="D140" s="111"/>
      <c r="E140" s="19"/>
      <c r="F140" s="19"/>
      <c r="G140" s="19"/>
      <c r="H140" s="19"/>
      <c r="I140" s="37">
        <f t="shared" si="2"/>
        <v>0</v>
      </c>
      <c r="J140" s="37">
        <f>IF(B140="",0,VLOOKUP(B140,Tabla1[],2,0))</f>
        <v>0</v>
      </c>
      <c r="K140" s="37">
        <f t="shared" si="4"/>
        <v>0</v>
      </c>
      <c r="L140" s="112"/>
      <c r="M140" s="113"/>
    </row>
    <row r="141" spans="1:13" ht="16.5" customHeight="1" x14ac:dyDescent="0.3">
      <c r="A141" s="22"/>
      <c r="B141" s="34"/>
      <c r="C141" s="110"/>
      <c r="D141" s="111"/>
      <c r="E141" s="19"/>
      <c r="F141" s="19"/>
      <c r="G141" s="19"/>
      <c r="H141" s="19"/>
      <c r="I141" s="37">
        <f t="shared" si="2"/>
        <v>0</v>
      </c>
      <c r="J141" s="37">
        <f>IF(B141="",0,VLOOKUP(B141,Tabla1[],2,0))</f>
        <v>0</v>
      </c>
      <c r="K141" s="37">
        <f t="shared" si="4"/>
        <v>0</v>
      </c>
      <c r="L141" s="112"/>
      <c r="M141" s="113"/>
    </row>
    <row r="142" spans="1:13" ht="16.5" customHeight="1" x14ac:dyDescent="0.3">
      <c r="A142" s="22"/>
      <c r="B142" s="34"/>
      <c r="C142" s="110"/>
      <c r="D142" s="111"/>
      <c r="E142" s="19"/>
      <c r="F142" s="19"/>
      <c r="G142" s="19"/>
      <c r="H142" s="19"/>
      <c r="I142" s="37">
        <f t="shared" si="2"/>
        <v>0</v>
      </c>
      <c r="J142" s="37">
        <f>IF(B142="",0,VLOOKUP(B142,Tabla1[],2,0))</f>
        <v>0</v>
      </c>
      <c r="K142" s="37">
        <f t="shared" si="4"/>
        <v>0</v>
      </c>
      <c r="L142" s="112"/>
      <c r="M142" s="113"/>
    </row>
    <row r="143" spans="1:13" ht="16.5" customHeight="1" x14ac:dyDescent="0.3">
      <c r="A143" s="22"/>
      <c r="B143" s="34"/>
      <c r="C143" s="110"/>
      <c r="D143" s="111"/>
      <c r="E143" s="19"/>
      <c r="F143" s="19"/>
      <c r="G143" s="19"/>
      <c r="H143" s="19"/>
      <c r="I143" s="37">
        <f t="shared" si="2"/>
        <v>0</v>
      </c>
      <c r="J143" s="37">
        <f>IF(B143="",0,VLOOKUP(B143,Tabla1[],2,0))</f>
        <v>0</v>
      </c>
      <c r="K143" s="37">
        <f t="shared" si="4"/>
        <v>0</v>
      </c>
      <c r="L143" s="112"/>
      <c r="M143" s="113"/>
    </row>
    <row r="144" spans="1:13" ht="16.5" customHeight="1" x14ac:dyDescent="0.3">
      <c r="A144" s="22"/>
      <c r="B144" s="34"/>
      <c r="C144" s="110"/>
      <c r="D144" s="111"/>
      <c r="E144" s="19"/>
      <c r="F144" s="19"/>
      <c r="G144" s="19"/>
      <c r="H144" s="19"/>
      <c r="I144" s="37">
        <f t="shared" si="2"/>
        <v>0</v>
      </c>
      <c r="J144" s="37">
        <f>IF(B144="",0,VLOOKUP(B144,Tabla1[],2,0))</f>
        <v>0</v>
      </c>
      <c r="K144" s="37">
        <f t="shared" si="4"/>
        <v>0</v>
      </c>
      <c r="L144" s="112"/>
      <c r="M144" s="113"/>
    </row>
    <row r="145" spans="1:13" ht="16.5" customHeight="1" x14ac:dyDescent="0.3">
      <c r="A145" s="22"/>
      <c r="B145" s="34"/>
      <c r="C145" s="110"/>
      <c r="D145" s="111"/>
      <c r="E145" s="19"/>
      <c r="F145" s="19"/>
      <c r="G145" s="19"/>
      <c r="H145" s="19"/>
      <c r="I145" s="37">
        <f t="shared" si="2"/>
        <v>0</v>
      </c>
      <c r="J145" s="37">
        <f>IF(B145="",0,VLOOKUP(B145,Tabla1[],2,0))</f>
        <v>0</v>
      </c>
      <c r="K145" s="37">
        <f t="shared" si="4"/>
        <v>0</v>
      </c>
      <c r="L145" s="112"/>
      <c r="M145" s="113"/>
    </row>
    <row r="146" spans="1:13" ht="16.5" customHeight="1" x14ac:dyDescent="0.3">
      <c r="A146" s="22"/>
      <c r="B146" s="34"/>
      <c r="C146" s="110"/>
      <c r="D146" s="111"/>
      <c r="E146" s="19"/>
      <c r="F146" s="19"/>
      <c r="G146" s="19"/>
      <c r="H146" s="19"/>
      <c r="I146" s="37">
        <f t="shared" si="2"/>
        <v>0</v>
      </c>
      <c r="J146" s="37">
        <f>IF(B146="",0,VLOOKUP(B146,Tabla1[],2,0))</f>
        <v>0</v>
      </c>
      <c r="K146" s="37">
        <f t="shared" si="4"/>
        <v>0</v>
      </c>
      <c r="L146" s="112"/>
      <c r="M146" s="113"/>
    </row>
    <row r="147" spans="1:13" ht="16.5" customHeight="1" x14ac:dyDescent="0.3">
      <c r="A147" s="22"/>
      <c r="B147" s="34"/>
      <c r="C147" s="110"/>
      <c r="D147" s="111"/>
      <c r="E147" s="19"/>
      <c r="F147" s="19"/>
      <c r="G147" s="19"/>
      <c r="H147" s="19"/>
      <c r="I147" s="37">
        <f t="shared" si="2"/>
        <v>0</v>
      </c>
      <c r="J147" s="37">
        <f>IF(B147="",0,VLOOKUP(B147,Tabla1[],2,0))</f>
        <v>0</v>
      </c>
      <c r="K147" s="37">
        <f t="shared" si="4"/>
        <v>0</v>
      </c>
      <c r="L147" s="112"/>
      <c r="M147" s="113"/>
    </row>
    <row r="148" spans="1:13" ht="16.5" customHeight="1" x14ac:dyDescent="0.3">
      <c r="A148" s="22"/>
      <c r="B148" s="34"/>
      <c r="C148" s="110"/>
      <c r="D148" s="111"/>
      <c r="E148" s="19"/>
      <c r="F148" s="19"/>
      <c r="G148" s="19"/>
      <c r="H148" s="19"/>
      <c r="I148" s="37">
        <f t="shared" si="2"/>
        <v>0</v>
      </c>
      <c r="J148" s="37">
        <f>IF(B148="",0,VLOOKUP(B148,Tabla1[],2,0))</f>
        <v>0</v>
      </c>
      <c r="K148" s="37">
        <f t="shared" si="4"/>
        <v>0</v>
      </c>
      <c r="L148" s="112"/>
      <c r="M148" s="113"/>
    </row>
    <row r="149" spans="1:13" ht="16.5" customHeight="1" x14ac:dyDescent="0.3">
      <c r="A149" s="22"/>
      <c r="B149" s="34"/>
      <c r="C149" s="110"/>
      <c r="D149" s="111"/>
      <c r="E149" s="19"/>
      <c r="F149" s="19"/>
      <c r="G149" s="19"/>
      <c r="H149" s="19"/>
      <c r="I149" s="37">
        <f t="shared" si="2"/>
        <v>0</v>
      </c>
      <c r="J149" s="37">
        <f>IF(B149="",0,VLOOKUP(B149,Tabla1[],2,0))</f>
        <v>0</v>
      </c>
      <c r="K149" s="37">
        <f t="shared" si="4"/>
        <v>0</v>
      </c>
      <c r="L149" s="112"/>
      <c r="M149" s="113"/>
    </row>
    <row r="150" spans="1:13" ht="16.5" customHeight="1" x14ac:dyDescent="0.3">
      <c r="A150" s="23"/>
      <c r="B150" s="34"/>
      <c r="C150" s="131"/>
      <c r="D150" s="132"/>
      <c r="E150" s="19"/>
      <c r="F150" s="19"/>
      <c r="G150" s="19"/>
      <c r="H150" s="19"/>
      <c r="I150" s="37">
        <f t="shared" si="2"/>
        <v>0</v>
      </c>
      <c r="J150" s="37">
        <f>IF(B150="",0,VLOOKUP(B150,Tabla1[],2,0))</f>
        <v>0</v>
      </c>
      <c r="K150" s="37">
        <f t="shared" si="4"/>
        <v>0</v>
      </c>
      <c r="L150" s="129"/>
      <c r="M150" s="130"/>
    </row>
    <row r="151" spans="1:13" ht="16.5" customHeight="1" x14ac:dyDescent="0.3">
      <c r="A151" s="47" t="s">
        <v>4</v>
      </c>
      <c r="B151" s="48"/>
      <c r="C151" s="49"/>
      <c r="D151" s="50"/>
      <c r="E151" s="39">
        <f>SUM(E3:E150)</f>
        <v>0</v>
      </c>
      <c r="F151" s="39">
        <f>SUM(F3:F150)</f>
        <v>0</v>
      </c>
      <c r="G151" s="39">
        <f>SUM(G3:G150)</f>
        <v>0</v>
      </c>
      <c r="H151" s="39">
        <f>SUM(H3:H150)</f>
        <v>0</v>
      </c>
      <c r="I151" s="38">
        <f>SUM(I3:I150)</f>
        <v>0</v>
      </c>
      <c r="J151" s="38"/>
      <c r="K151" s="38">
        <f>SUM(K3:K150)</f>
        <v>0</v>
      </c>
      <c r="L151" s="116"/>
      <c r="M151" s="117"/>
    </row>
    <row r="152" spans="1:13" ht="16.5" customHeight="1" x14ac:dyDescent="0.3">
      <c r="A152" s="47" t="s">
        <v>8</v>
      </c>
      <c r="B152" s="28"/>
      <c r="C152" s="36"/>
      <c r="D152" s="24"/>
      <c r="E152" s="52" t="s">
        <v>46</v>
      </c>
      <c r="F152" s="51"/>
      <c r="G152" s="135"/>
      <c r="H152" s="135"/>
      <c r="I152" s="135"/>
      <c r="J152" s="135"/>
      <c r="K152" s="135"/>
      <c r="L152" s="136"/>
      <c r="M152" s="24"/>
    </row>
    <row r="153" spans="1:13" ht="16.5" customHeight="1" x14ac:dyDescent="0.3">
      <c r="A153" s="55" t="s">
        <v>9</v>
      </c>
      <c r="B153" s="38">
        <f>D152+D153+D154+D155</f>
        <v>0</v>
      </c>
      <c r="C153" s="35"/>
      <c r="D153" s="25"/>
      <c r="E153" s="123"/>
      <c r="F153" s="124"/>
      <c r="G153" s="124"/>
      <c r="H153" s="124"/>
      <c r="I153" s="124"/>
      <c r="J153" s="124"/>
      <c r="K153" s="124"/>
      <c r="L153" s="125"/>
      <c r="M153" s="25"/>
    </row>
    <row r="154" spans="1:13" ht="16.5" customHeight="1" x14ac:dyDescent="0.3">
      <c r="A154" s="56" t="s">
        <v>14</v>
      </c>
      <c r="B154" s="19"/>
      <c r="C154" s="35"/>
      <c r="D154" s="25"/>
      <c r="E154" s="123"/>
      <c r="F154" s="124"/>
      <c r="G154" s="124"/>
      <c r="H154" s="124"/>
      <c r="I154" s="124"/>
      <c r="J154" s="124"/>
      <c r="K154" s="124"/>
      <c r="L154" s="125"/>
      <c r="M154" s="25"/>
    </row>
    <row r="155" spans="1:13" ht="16.5" customHeight="1" x14ac:dyDescent="0.3">
      <c r="A155" s="57" t="s">
        <v>28</v>
      </c>
      <c r="B155" s="39">
        <f>(E151-D152-D153-D154-D155-B154)</f>
        <v>0</v>
      </c>
      <c r="C155" s="12"/>
      <c r="D155" s="26"/>
      <c r="E155" s="126"/>
      <c r="F155" s="127"/>
      <c r="G155" s="127"/>
      <c r="H155" s="127"/>
      <c r="I155" s="127"/>
      <c r="J155" s="127"/>
      <c r="K155" s="127"/>
      <c r="L155" s="128"/>
      <c r="M155" s="26"/>
    </row>
    <row r="157" spans="1:13" ht="16.5" customHeight="1" x14ac:dyDescent="0.3">
      <c r="A157" s="86" t="s">
        <v>0</v>
      </c>
      <c r="B157" s="86" t="s">
        <v>161</v>
      </c>
      <c r="C157" s="86" t="s">
        <v>202</v>
      </c>
      <c r="D157" s="86" t="s">
        <v>184</v>
      </c>
    </row>
    <row r="158" spans="1:13" ht="16.5" customHeight="1" x14ac:dyDescent="0.3">
      <c r="A158" s="101"/>
      <c r="B158" s="95"/>
      <c r="C158" s="95"/>
      <c r="D158" s="96"/>
    </row>
    <row r="159" spans="1:13" ht="16.5" customHeight="1" x14ac:dyDescent="0.3">
      <c r="A159" s="102"/>
      <c r="B159" s="97"/>
      <c r="C159" s="97"/>
      <c r="D159" s="98"/>
    </row>
    <row r="160" spans="1:13" ht="16.5" customHeight="1" x14ac:dyDescent="0.3">
      <c r="A160" s="102"/>
      <c r="B160" s="97"/>
      <c r="C160" s="97"/>
      <c r="D160" s="98"/>
    </row>
    <row r="161" spans="1:4" ht="16.5" customHeight="1" x14ac:dyDescent="0.3">
      <c r="A161" s="102"/>
      <c r="B161" s="97"/>
      <c r="C161" s="97"/>
      <c r="D161" s="98"/>
    </row>
    <row r="162" spans="1:4" ht="16.5" customHeight="1" x14ac:dyDescent="0.3">
      <c r="A162" s="102"/>
      <c r="B162" s="97"/>
      <c r="C162" s="97"/>
      <c r="D162" s="98"/>
    </row>
    <row r="163" spans="1:4" ht="16.5" customHeight="1" x14ac:dyDescent="0.3">
      <c r="A163" s="102"/>
      <c r="B163" s="97"/>
      <c r="C163" s="97"/>
      <c r="D163" s="98"/>
    </row>
    <row r="164" spans="1:4" ht="16.5" customHeight="1" x14ac:dyDescent="0.3">
      <c r="A164" s="102"/>
      <c r="B164" s="97"/>
      <c r="C164" s="97"/>
      <c r="D164" s="98"/>
    </row>
    <row r="165" spans="1:4" ht="16.5" customHeight="1" x14ac:dyDescent="0.3">
      <c r="A165" s="102"/>
      <c r="B165" s="97"/>
      <c r="C165" s="97"/>
      <c r="D165" s="98"/>
    </row>
    <row r="166" spans="1:4" ht="16.5" customHeight="1" x14ac:dyDescent="0.3">
      <c r="A166" s="102"/>
      <c r="B166" s="97"/>
      <c r="C166" s="97"/>
      <c r="D166" s="98"/>
    </row>
    <row r="167" spans="1:4" ht="16.5" customHeight="1" x14ac:dyDescent="0.3">
      <c r="A167" s="102"/>
      <c r="B167" s="97"/>
      <c r="C167" s="97"/>
      <c r="D167" s="98"/>
    </row>
    <row r="168" spans="1:4" ht="16.5" customHeight="1" x14ac:dyDescent="0.3">
      <c r="A168" s="102"/>
      <c r="B168" s="97"/>
      <c r="C168" s="97"/>
      <c r="D168" s="98"/>
    </row>
    <row r="169" spans="1:4" ht="16.5" customHeight="1" x14ac:dyDescent="0.3">
      <c r="A169" s="102"/>
      <c r="B169" s="97"/>
      <c r="C169" s="97"/>
      <c r="D169" s="98"/>
    </row>
    <row r="170" spans="1:4" ht="16.5" customHeight="1" x14ac:dyDescent="0.3">
      <c r="A170" s="102"/>
      <c r="B170" s="97"/>
      <c r="C170" s="97"/>
      <c r="D170" s="98"/>
    </row>
    <row r="171" spans="1:4" ht="16.5" customHeight="1" x14ac:dyDescent="0.3">
      <c r="A171" s="102"/>
      <c r="B171" s="97"/>
      <c r="C171" s="97"/>
      <c r="D171" s="98"/>
    </row>
    <row r="172" spans="1:4" ht="16.5" customHeight="1" x14ac:dyDescent="0.3">
      <c r="A172" s="102"/>
      <c r="B172" s="97"/>
      <c r="C172" s="97"/>
      <c r="D172" s="98"/>
    </row>
    <row r="173" spans="1:4" ht="16.5" customHeight="1" x14ac:dyDescent="0.3">
      <c r="A173" s="102"/>
      <c r="B173" s="97"/>
      <c r="C173" s="97"/>
      <c r="D173" s="98"/>
    </row>
    <row r="174" spans="1:4" ht="16.5" customHeight="1" x14ac:dyDescent="0.3">
      <c r="A174" s="102"/>
      <c r="B174" s="97"/>
      <c r="C174" s="97"/>
      <c r="D174" s="98"/>
    </row>
    <row r="175" spans="1:4" ht="16.5" customHeight="1" x14ac:dyDescent="0.3">
      <c r="A175" s="102"/>
      <c r="B175" s="97"/>
      <c r="C175" s="97"/>
      <c r="D175" s="98"/>
    </row>
    <row r="176" spans="1:4" ht="16.5" customHeight="1" x14ac:dyDescent="0.3">
      <c r="A176" s="102"/>
      <c r="B176" s="97"/>
      <c r="C176" s="97"/>
      <c r="D176" s="98"/>
    </row>
    <row r="177" spans="1:4" ht="16.5" customHeight="1" x14ac:dyDescent="0.3">
      <c r="A177" s="103"/>
      <c r="B177" s="99"/>
      <c r="C177" s="99"/>
      <c r="D177" s="100"/>
    </row>
    <row r="424" spans="2:2" ht="16.5" customHeight="1" x14ac:dyDescent="0.3">
      <c r="B424" s="1">
        <v>6</v>
      </c>
    </row>
  </sheetData>
  <sheetProtection algorithmName="SHA-512" hashValue="/+HBQayLO9lMxsqR++XYYTDnAYhx5Z31qPTHpUZmBWvjhfLgjui5lgTQAxSwjSVhWq13SGuyMa200vbxtBiKfg==" saltValue="103/C6z/a9p+RYgCygiDtQ==" spinCount="100000" sheet="1" objects="1" scenarios="1"/>
  <dataConsolidate/>
  <mergeCells count="306">
    <mergeCell ref="L151:M151"/>
    <mergeCell ref="G152:L152"/>
    <mergeCell ref="E153:L153"/>
    <mergeCell ref="E154:L154"/>
    <mergeCell ref="E155:L155"/>
    <mergeCell ref="C148:D148"/>
    <mergeCell ref="L148:M148"/>
    <mergeCell ref="C149:D149"/>
    <mergeCell ref="L149:M149"/>
    <mergeCell ref="C150:D150"/>
    <mergeCell ref="L150:M150"/>
    <mergeCell ref="C145:D145"/>
    <mergeCell ref="L145:M145"/>
    <mergeCell ref="C146:D146"/>
    <mergeCell ref="L146:M146"/>
    <mergeCell ref="C147:D147"/>
    <mergeCell ref="L147:M147"/>
    <mergeCell ref="C142:D142"/>
    <mergeCell ref="L142:M142"/>
    <mergeCell ref="C143:D143"/>
    <mergeCell ref="L143:M143"/>
    <mergeCell ref="C144:D144"/>
    <mergeCell ref="L144:M144"/>
    <mergeCell ref="C139:D139"/>
    <mergeCell ref="L139:M139"/>
    <mergeCell ref="C140:D140"/>
    <mergeCell ref="L140:M140"/>
    <mergeCell ref="C141:D141"/>
    <mergeCell ref="L141:M141"/>
    <mergeCell ref="C136:D136"/>
    <mergeCell ref="L136:M136"/>
    <mergeCell ref="C137:D137"/>
    <mergeCell ref="L137:M137"/>
    <mergeCell ref="C138:D138"/>
    <mergeCell ref="L138:M138"/>
    <mergeCell ref="C133:D133"/>
    <mergeCell ref="L133:M133"/>
    <mergeCell ref="C134:D134"/>
    <mergeCell ref="L134:M134"/>
    <mergeCell ref="C135:D135"/>
    <mergeCell ref="L135:M135"/>
    <mergeCell ref="C130:D130"/>
    <mergeCell ref="L130:M130"/>
    <mergeCell ref="C131:D131"/>
    <mergeCell ref="L131:M131"/>
    <mergeCell ref="C132:D132"/>
    <mergeCell ref="L132:M132"/>
    <mergeCell ref="C127:D127"/>
    <mergeCell ref="L127:M127"/>
    <mergeCell ref="C128:D128"/>
    <mergeCell ref="L128:M128"/>
    <mergeCell ref="C129:D129"/>
    <mergeCell ref="L129:M129"/>
    <mergeCell ref="C124:D124"/>
    <mergeCell ref="L124:M124"/>
    <mergeCell ref="C125:D125"/>
    <mergeCell ref="L125:M125"/>
    <mergeCell ref="C126:D126"/>
    <mergeCell ref="L126:M126"/>
    <mergeCell ref="C121:D121"/>
    <mergeCell ref="L121:M121"/>
    <mergeCell ref="C122:D122"/>
    <mergeCell ref="L122:M122"/>
    <mergeCell ref="C123:D123"/>
    <mergeCell ref="L123:M123"/>
    <mergeCell ref="C118:D118"/>
    <mergeCell ref="L118:M118"/>
    <mergeCell ref="C119:D119"/>
    <mergeCell ref="L119:M119"/>
    <mergeCell ref="C120:D120"/>
    <mergeCell ref="L120:M120"/>
    <mergeCell ref="C115:D115"/>
    <mergeCell ref="L115:M115"/>
    <mergeCell ref="C116:D116"/>
    <mergeCell ref="L116:M116"/>
    <mergeCell ref="C117:D117"/>
    <mergeCell ref="L117:M117"/>
    <mergeCell ref="C112:D112"/>
    <mergeCell ref="L112:M112"/>
    <mergeCell ref="C113:D113"/>
    <mergeCell ref="L113:M113"/>
    <mergeCell ref="C114:D114"/>
    <mergeCell ref="L114:M114"/>
    <mergeCell ref="C109:D109"/>
    <mergeCell ref="L109:M109"/>
    <mergeCell ref="C110:D110"/>
    <mergeCell ref="L110:M110"/>
    <mergeCell ref="C111:D111"/>
    <mergeCell ref="L111:M111"/>
    <mergeCell ref="C106:D106"/>
    <mergeCell ref="L106:M106"/>
    <mergeCell ref="C107:D107"/>
    <mergeCell ref="L107:M107"/>
    <mergeCell ref="C108:D108"/>
    <mergeCell ref="L108:M108"/>
    <mergeCell ref="C103:D103"/>
    <mergeCell ref="L103:M103"/>
    <mergeCell ref="C104:D104"/>
    <mergeCell ref="L104:M104"/>
    <mergeCell ref="C105:D105"/>
    <mergeCell ref="L105:M105"/>
    <mergeCell ref="C100:D100"/>
    <mergeCell ref="L100:M100"/>
    <mergeCell ref="C101:D101"/>
    <mergeCell ref="L101:M101"/>
    <mergeCell ref="C102:D102"/>
    <mergeCell ref="L102:M102"/>
    <mergeCell ref="C97:D97"/>
    <mergeCell ref="L97:M97"/>
    <mergeCell ref="C98:D98"/>
    <mergeCell ref="L98:M98"/>
    <mergeCell ref="C99:D99"/>
    <mergeCell ref="L99:M99"/>
    <mergeCell ref="C94:D94"/>
    <mergeCell ref="L94:M94"/>
    <mergeCell ref="C95:D95"/>
    <mergeCell ref="L95:M95"/>
    <mergeCell ref="C96:D96"/>
    <mergeCell ref="L96:M96"/>
    <mergeCell ref="C91:D91"/>
    <mergeCell ref="L91:M91"/>
    <mergeCell ref="C92:D92"/>
    <mergeCell ref="L92:M92"/>
    <mergeCell ref="C93:D93"/>
    <mergeCell ref="L93:M93"/>
    <mergeCell ref="C88:D88"/>
    <mergeCell ref="L88:M88"/>
    <mergeCell ref="C89:D89"/>
    <mergeCell ref="L89:M89"/>
    <mergeCell ref="C90:D90"/>
    <mergeCell ref="L90:M90"/>
    <mergeCell ref="C85:D85"/>
    <mergeCell ref="L85:M85"/>
    <mergeCell ref="C86:D86"/>
    <mergeCell ref="L86:M86"/>
    <mergeCell ref="C87:D87"/>
    <mergeCell ref="L87:M87"/>
    <mergeCell ref="C82:D82"/>
    <mergeCell ref="L82:M82"/>
    <mergeCell ref="C83:D83"/>
    <mergeCell ref="L83:M83"/>
    <mergeCell ref="C84:D84"/>
    <mergeCell ref="L84:M84"/>
    <mergeCell ref="C79:D79"/>
    <mergeCell ref="L79:M79"/>
    <mergeCell ref="C80:D80"/>
    <mergeCell ref="L80:M80"/>
    <mergeCell ref="C81:D81"/>
    <mergeCell ref="L81:M81"/>
    <mergeCell ref="C76:D76"/>
    <mergeCell ref="L76:M76"/>
    <mergeCell ref="C77:D77"/>
    <mergeCell ref="L77:M77"/>
    <mergeCell ref="C78:D78"/>
    <mergeCell ref="L78:M78"/>
    <mergeCell ref="C73:D73"/>
    <mergeCell ref="L73:M73"/>
    <mergeCell ref="C74:D74"/>
    <mergeCell ref="L74:M74"/>
    <mergeCell ref="C75:D75"/>
    <mergeCell ref="L75:M75"/>
    <mergeCell ref="C70:D70"/>
    <mergeCell ref="L70:M70"/>
    <mergeCell ref="C71:D71"/>
    <mergeCell ref="L71:M71"/>
    <mergeCell ref="C72:D72"/>
    <mergeCell ref="L72:M72"/>
    <mergeCell ref="C67:D67"/>
    <mergeCell ref="L67:M67"/>
    <mergeCell ref="C68:D68"/>
    <mergeCell ref="L68:M68"/>
    <mergeCell ref="C69:D69"/>
    <mergeCell ref="L69:M69"/>
    <mergeCell ref="C64:D64"/>
    <mergeCell ref="L64:M64"/>
    <mergeCell ref="C65:D65"/>
    <mergeCell ref="L65:M65"/>
    <mergeCell ref="C66:D66"/>
    <mergeCell ref="L66:M66"/>
    <mergeCell ref="C61:D61"/>
    <mergeCell ref="L61:M61"/>
    <mergeCell ref="C62:D62"/>
    <mergeCell ref="L62:M62"/>
    <mergeCell ref="C63:D63"/>
    <mergeCell ref="L63:M63"/>
    <mergeCell ref="C58:D58"/>
    <mergeCell ref="L58:M58"/>
    <mergeCell ref="C59:D59"/>
    <mergeCell ref="L59:M59"/>
    <mergeCell ref="C60:D60"/>
    <mergeCell ref="L60:M60"/>
    <mergeCell ref="C55:D55"/>
    <mergeCell ref="L55:M55"/>
    <mergeCell ref="C56:D56"/>
    <mergeCell ref="L56:M56"/>
    <mergeCell ref="C57:D57"/>
    <mergeCell ref="L57:M57"/>
    <mergeCell ref="C52:D52"/>
    <mergeCell ref="L52:M52"/>
    <mergeCell ref="C53:D53"/>
    <mergeCell ref="L53:M53"/>
    <mergeCell ref="C54:D54"/>
    <mergeCell ref="L54:M54"/>
    <mergeCell ref="C49:D49"/>
    <mergeCell ref="L49:M49"/>
    <mergeCell ref="C50:D50"/>
    <mergeCell ref="L50:M50"/>
    <mergeCell ref="C51:D51"/>
    <mergeCell ref="L51:M51"/>
    <mergeCell ref="C46:D46"/>
    <mergeCell ref="L46:M46"/>
    <mergeCell ref="C47:D47"/>
    <mergeCell ref="L47:M47"/>
    <mergeCell ref="C48:D48"/>
    <mergeCell ref="L48:M48"/>
    <mergeCell ref="C43:D43"/>
    <mergeCell ref="L43:M43"/>
    <mergeCell ref="C44:D44"/>
    <mergeCell ref="L44:M44"/>
    <mergeCell ref="C45:D45"/>
    <mergeCell ref="L45:M45"/>
    <mergeCell ref="C40:D40"/>
    <mergeCell ref="L40:M40"/>
    <mergeCell ref="C41:D41"/>
    <mergeCell ref="L41:M41"/>
    <mergeCell ref="C42:D42"/>
    <mergeCell ref="L42:M42"/>
    <mergeCell ref="C37:D37"/>
    <mergeCell ref="L37:M37"/>
    <mergeCell ref="C38:D38"/>
    <mergeCell ref="L38:M38"/>
    <mergeCell ref="C39:D39"/>
    <mergeCell ref="L39:M39"/>
    <mergeCell ref="C34:D34"/>
    <mergeCell ref="L34:M34"/>
    <mergeCell ref="C35:D35"/>
    <mergeCell ref="L35:M35"/>
    <mergeCell ref="C36:D36"/>
    <mergeCell ref="L36:M36"/>
    <mergeCell ref="C31:D31"/>
    <mergeCell ref="L31:M31"/>
    <mergeCell ref="C32:D32"/>
    <mergeCell ref="L32:M32"/>
    <mergeCell ref="C33:D33"/>
    <mergeCell ref="L33:M33"/>
    <mergeCell ref="C28:D28"/>
    <mergeCell ref="L28:M28"/>
    <mergeCell ref="C29:D29"/>
    <mergeCell ref="L29:M29"/>
    <mergeCell ref="C30:D30"/>
    <mergeCell ref="L30:M30"/>
    <mergeCell ref="C25:D25"/>
    <mergeCell ref="L25:M25"/>
    <mergeCell ref="C26:D26"/>
    <mergeCell ref="L26:M26"/>
    <mergeCell ref="C27:D27"/>
    <mergeCell ref="L27:M27"/>
    <mergeCell ref="C22:D22"/>
    <mergeCell ref="L22:M22"/>
    <mergeCell ref="C23:D23"/>
    <mergeCell ref="L23:M23"/>
    <mergeCell ref="C24:D24"/>
    <mergeCell ref="L24:M24"/>
    <mergeCell ref="C19:D19"/>
    <mergeCell ref="L19:M19"/>
    <mergeCell ref="C20:D20"/>
    <mergeCell ref="L20:M20"/>
    <mergeCell ref="C21:D21"/>
    <mergeCell ref="L21:M21"/>
    <mergeCell ref="C16:D16"/>
    <mergeCell ref="L16:M16"/>
    <mergeCell ref="C17:D17"/>
    <mergeCell ref="L17:M17"/>
    <mergeCell ref="C18:D18"/>
    <mergeCell ref="L18:M18"/>
    <mergeCell ref="C13:D13"/>
    <mergeCell ref="L13:M13"/>
    <mergeCell ref="C14:D14"/>
    <mergeCell ref="L14:M14"/>
    <mergeCell ref="C15:D15"/>
    <mergeCell ref="L15:M15"/>
    <mergeCell ref="C10:D10"/>
    <mergeCell ref="L10:M10"/>
    <mergeCell ref="C11:D11"/>
    <mergeCell ref="L11:M11"/>
    <mergeCell ref="C12:D12"/>
    <mergeCell ref="L12:M12"/>
    <mergeCell ref="C8:D8"/>
    <mergeCell ref="L8:M8"/>
    <mergeCell ref="C9:D9"/>
    <mergeCell ref="L9:M9"/>
    <mergeCell ref="C4:D4"/>
    <mergeCell ref="L4:M4"/>
    <mergeCell ref="C5:D5"/>
    <mergeCell ref="L5:M5"/>
    <mergeCell ref="C6:D6"/>
    <mergeCell ref="L6:M6"/>
    <mergeCell ref="A1:B1"/>
    <mergeCell ref="F1:G1"/>
    <mergeCell ref="H1:M1"/>
    <mergeCell ref="C2:D2"/>
    <mergeCell ref="L2:M2"/>
    <mergeCell ref="C3:D3"/>
    <mergeCell ref="L3:M3"/>
    <mergeCell ref="C7:D7"/>
    <mergeCell ref="L7:M7"/>
  </mergeCells>
  <conditionalFormatting sqref="B153 B155 E151:K151">
    <cfRule type="cellIs" dxfId="224" priority="73" operator="equal">
      <formula>0</formula>
    </cfRule>
  </conditionalFormatting>
  <conditionalFormatting sqref="E151:K151 E118:J150 J4:J150 E3:J70">
    <cfRule type="cellIs" dxfId="223" priority="72" operator="lessThan">
      <formula>0</formula>
    </cfRule>
  </conditionalFormatting>
  <conditionalFormatting sqref="C150 B118:B150 B6:B70">
    <cfRule type="containsText" dxfId="222" priority="70" operator="containsText" text="reposicion">
      <formula>NOT(ISERROR(SEARCH("reposicion",B6)))</formula>
    </cfRule>
    <cfRule type="containsText" dxfId="221" priority="71" operator="containsText" text="devolucion">
      <formula>NOT(ISERROR(SEARCH("devolucion",B6)))</formula>
    </cfRule>
  </conditionalFormatting>
  <conditionalFormatting sqref="B155">
    <cfRule type="cellIs" dxfId="220" priority="69" operator="lessThan">
      <formula>0</formula>
    </cfRule>
  </conditionalFormatting>
  <conditionalFormatting sqref="B5 B3:C4">
    <cfRule type="containsText" dxfId="219" priority="67" operator="containsText" text="reposicion">
      <formula>NOT(ISERROR(SEARCH("reposicion",B3)))</formula>
    </cfRule>
    <cfRule type="containsText" dxfId="218" priority="68" operator="containsText" text="devolucion">
      <formula>NOT(ISERROR(SEARCH("devolucion",B3)))</formula>
    </cfRule>
  </conditionalFormatting>
  <conditionalFormatting sqref="C5:C35 C118:C149 C37:C70">
    <cfRule type="containsText" dxfId="217" priority="65" operator="containsText" text="reposicion">
      <formula>NOT(ISERROR(SEARCH("reposicion",C5)))</formula>
    </cfRule>
    <cfRule type="containsText" dxfId="216" priority="66" operator="containsText" text="devolucion">
      <formula>NOT(ISERROR(SEARCH("devolucion",C5)))</formula>
    </cfRule>
  </conditionalFormatting>
  <conditionalFormatting sqref="B118:B150 B6:B70">
    <cfRule type="cellIs" dxfId="215" priority="63" operator="equal">
      <formula>0</formula>
    </cfRule>
  </conditionalFormatting>
  <conditionalFormatting sqref="I3:I67">
    <cfRule type="cellIs" dxfId="214" priority="62" operator="equal">
      <formula>0</formula>
    </cfRule>
  </conditionalFormatting>
  <conditionalFormatting sqref="I69:J70 I151:K151 I153:K163 I118:J150">
    <cfRule type="cellIs" dxfId="213" priority="61" operator="equal">
      <formula>0</formula>
    </cfRule>
  </conditionalFormatting>
  <conditionalFormatting sqref="I68:J69 J3:J150">
    <cfRule type="cellIs" dxfId="212" priority="60" operator="equal">
      <formula>0</formula>
    </cfRule>
  </conditionalFormatting>
  <conditionalFormatting sqref="E71:J81 E108:J117">
    <cfRule type="cellIs" dxfId="211" priority="59" operator="lessThan">
      <formula>0</formula>
    </cfRule>
  </conditionalFormatting>
  <conditionalFormatting sqref="B71:B81 B108:B117">
    <cfRule type="containsText" dxfId="210" priority="57" operator="containsText" text="reposicion">
      <formula>NOT(ISERROR(SEARCH("reposicion",B71)))</formula>
    </cfRule>
    <cfRule type="containsText" dxfId="209" priority="58" operator="containsText" text="devolucion">
      <formula>NOT(ISERROR(SEARCH("devolucion",B71)))</formula>
    </cfRule>
  </conditionalFormatting>
  <conditionalFormatting sqref="C71:C81 C108:C117">
    <cfRule type="containsText" dxfId="208" priority="55" operator="containsText" text="reposicion">
      <formula>NOT(ISERROR(SEARCH("reposicion",C71)))</formula>
    </cfRule>
    <cfRule type="containsText" dxfId="207" priority="56" operator="containsText" text="devolucion">
      <formula>NOT(ISERROR(SEARCH("devolucion",C71)))</formula>
    </cfRule>
  </conditionalFormatting>
  <conditionalFormatting sqref="B71:B81 B108:B117">
    <cfRule type="cellIs" dxfId="206" priority="54" operator="equal">
      <formula>0</formula>
    </cfRule>
  </conditionalFormatting>
  <conditionalFormatting sqref="I71:J81 I108:J117">
    <cfRule type="cellIs" dxfId="205" priority="53" operator="equal">
      <formula>0</formula>
    </cfRule>
  </conditionalFormatting>
  <conditionalFormatting sqref="E151:K151 B153:B155 D152:D155 M152:M155 E3:J150">
    <cfRule type="cellIs" dxfId="204" priority="52" operator="lessThan">
      <formula>0</formula>
    </cfRule>
  </conditionalFormatting>
  <conditionalFormatting sqref="B82:B107">
    <cfRule type="containsText" dxfId="203" priority="50" operator="containsText" text="reposicion">
      <formula>NOT(ISERROR(SEARCH("reposicion",B82)))</formula>
    </cfRule>
    <cfRule type="containsText" dxfId="202" priority="51" operator="containsText" text="devolucion">
      <formula>NOT(ISERROR(SEARCH("devolucion",B82)))</formula>
    </cfRule>
  </conditionalFormatting>
  <conditionalFormatting sqref="C82:C107">
    <cfRule type="containsText" dxfId="201" priority="48" operator="containsText" text="reposicion">
      <formula>NOT(ISERROR(SEARCH("reposicion",C82)))</formula>
    </cfRule>
    <cfRule type="containsText" dxfId="200" priority="49" operator="containsText" text="devolucion">
      <formula>NOT(ISERROR(SEARCH("devolucion",C82)))</formula>
    </cfRule>
  </conditionalFormatting>
  <conditionalFormatting sqref="B82:B107">
    <cfRule type="cellIs" dxfId="199" priority="47" operator="equal">
      <formula>0</formula>
    </cfRule>
  </conditionalFormatting>
  <conditionalFormatting sqref="I82:J107">
    <cfRule type="cellIs" dxfId="198" priority="46" operator="equal">
      <formula>0</formula>
    </cfRule>
  </conditionalFormatting>
  <conditionalFormatting sqref="H1:M1">
    <cfRule type="cellIs" dxfId="197" priority="37" operator="equal">
      <formula>3</formula>
    </cfRule>
  </conditionalFormatting>
  <conditionalFormatting sqref="K3:K150">
    <cfRule type="cellIs" dxfId="196" priority="19" operator="lessThan">
      <formula>0</formula>
    </cfRule>
  </conditionalFormatting>
  <conditionalFormatting sqref="K68">
    <cfRule type="cellIs" dxfId="195" priority="18" operator="equal">
      <formula>0</formula>
    </cfRule>
  </conditionalFormatting>
  <conditionalFormatting sqref="K3:K150">
    <cfRule type="cellIs" dxfId="194" priority="17" operator="equal">
      <formula>0</formula>
    </cfRule>
  </conditionalFormatting>
  <conditionalFormatting sqref="K69:K70 K118:K150">
    <cfRule type="cellIs" dxfId="193" priority="16" operator="equal">
      <formula>0</formula>
    </cfRule>
  </conditionalFormatting>
  <conditionalFormatting sqref="K68:K69">
    <cfRule type="cellIs" dxfId="192" priority="15" operator="equal">
      <formula>0</formula>
    </cfRule>
  </conditionalFormatting>
  <conditionalFormatting sqref="K71:K81 K108:K117">
    <cfRule type="cellIs" dxfId="191" priority="14" operator="lessThan">
      <formula>0</formula>
    </cfRule>
  </conditionalFormatting>
  <conditionalFormatting sqref="K71:K81 K108:K117">
    <cfRule type="cellIs" dxfId="190" priority="13" operator="equal">
      <formula>0</formula>
    </cfRule>
  </conditionalFormatting>
  <conditionalFormatting sqref="K3:K150">
    <cfRule type="cellIs" dxfId="189" priority="12" operator="lessThan">
      <formula>0</formula>
    </cfRule>
  </conditionalFormatting>
  <conditionalFormatting sqref="K82:K107">
    <cfRule type="cellIs" dxfId="188" priority="11" operator="equal">
      <formula>0</formula>
    </cfRule>
  </conditionalFormatting>
  <conditionalFormatting sqref="K44:K46 K67">
    <cfRule type="cellIs" dxfId="187" priority="10" operator="lessThan">
      <formula>0</formula>
    </cfRule>
  </conditionalFormatting>
  <conditionalFormatting sqref="K44 K67">
    <cfRule type="cellIs" dxfId="186" priority="9" operator="equal">
      <formula>0</formula>
    </cfRule>
  </conditionalFormatting>
  <conditionalFormatting sqref="K45:K46">
    <cfRule type="cellIs" dxfId="185" priority="8" operator="equal">
      <formula>0</formula>
    </cfRule>
  </conditionalFormatting>
  <conditionalFormatting sqref="K44:K45 K67">
    <cfRule type="cellIs" dxfId="184" priority="7" operator="equal">
      <formula>0</formula>
    </cfRule>
  </conditionalFormatting>
  <conditionalFormatting sqref="K47:K57">
    <cfRule type="cellIs" dxfId="183" priority="6" operator="lessThan">
      <formula>0</formula>
    </cfRule>
  </conditionalFormatting>
  <conditionalFormatting sqref="K47:K57">
    <cfRule type="cellIs" dxfId="182" priority="5" operator="equal">
      <formula>0</formula>
    </cfRule>
  </conditionalFormatting>
  <conditionalFormatting sqref="K58:K66">
    <cfRule type="cellIs" dxfId="181" priority="4" operator="lessThan">
      <formula>0</formula>
    </cfRule>
  </conditionalFormatting>
  <conditionalFormatting sqref="K58:K66">
    <cfRule type="cellIs" dxfId="180" priority="3" operator="equal">
      <formula>0</formula>
    </cfRule>
  </conditionalFormatting>
  <conditionalFormatting sqref="C36">
    <cfRule type="containsText" dxfId="179" priority="1" operator="containsText" text="reposicion">
      <formula>NOT(ISERROR(SEARCH("reposicion",C36)))</formula>
    </cfRule>
    <cfRule type="containsText" dxfId="178" priority="2" operator="containsText" text="devolucion">
      <formula>NOT(ISERROR(SEARCH("devolucion",C36)))</formula>
    </cfRule>
  </conditionalFormatting>
  <dataValidations xWindow="630" yWindow="566" count="6">
    <dataValidation allowBlank="1" showInputMessage="1" showErrorMessage="1" promptTitle="SOBRANTE DEL DIA" prompt="TECLEE EL VALOR DEL SOBRANTE EN CASO DE HABERLO" sqref="O2"/>
    <dataValidation allowBlank="1" showInputMessage="1" showErrorMessage="1" promptTitle="Tercio del Día" sqref="N2"/>
    <dataValidation type="whole" allowBlank="1" showInputMessage="1" showErrorMessage="1" errorTitle="Valor Incorrecto" error="Entre solo Valores Permitidos" promptTitle="Valor de la(s) Tarjeta(s) en cuc" sqref="H3:H150">
      <formula1>0</formula1>
      <formula2>168</formula2>
    </dataValidation>
    <dataValidation type="decimal" allowBlank="1" showInputMessage="1" showErrorMessage="1" errorTitle="ENTRADA DE VALOR INCORRECTO" promptTitle="Importante" prompt="Teclear (-) en caso de Devolución" sqref="E3:G150">
      <formula1>-1000</formula1>
      <formula2>1000</formula2>
    </dataValidation>
    <dataValidation type="time" allowBlank="1" showInputMessage="1" showErrorMessage="1" errorTitle="Hora Incorrecta" error="Entre la hora de forma correcta:_x000a_HH:MM" sqref="A3:A150">
      <formula1>0</formula1>
      <formula2>0.999988425925926</formula2>
    </dataValidation>
    <dataValidation type="decimal" allowBlank="1" showInputMessage="1" showErrorMessage="1" errorTitle="Valor Incorrecto" error="Entre solo Valores Permitidos" sqref="M152:M155 B154 D152:D155 I3:I150 K3:K150">
      <formula1>0</formula1>
      <formula2>10000</formula2>
    </dataValidation>
  </dataValidations>
  <printOptions horizontalCentered="1" verticalCentered="1"/>
  <pageMargins left="0" right="0" top="0" bottom="0" header="0" footer="0"/>
  <pageSetup scale="33" orientation="portrait" r:id="rId1"/>
  <extLst>
    <ext xmlns:x14="http://schemas.microsoft.com/office/spreadsheetml/2009/9/main" uri="{CCE6A557-97BC-4b89-ADB6-D9C93CAAB3DF}">
      <x14:dataValidations xmlns:xm="http://schemas.microsoft.com/office/excel/2006/main" xWindow="630" yWindow="566" count="3">
        <x14:dataValidation type="list" allowBlank="1" showInputMessage="1" showErrorMessage="1" errorTitle="ENTRADA INCORRECTA" error="TECLEE SOLO VALORES DE LA LISTA" promptTitle="TRABAJO REALIZADO" prompt="TECLEE O SELECCIONE DE LA LISTA LA PIEZA O TRABAJO">
          <x14:formula1>
            <xm:f>DEN!$D$3:$D$203</xm:f>
          </x14:formula1>
          <xm:sqref>B3:B150</xm:sqref>
        </x14:dataValidation>
        <x14:dataValidation type="list" allowBlank="1" showInputMessage="1" showErrorMessage="1" errorTitle="Nombre Incorrecto" error="Introduzca un Nombre Valido">
          <x14:formula1>
            <xm:f>DEN!$A:$A</xm:f>
          </x14:formula1>
          <xm:sqref>L3:M150</xm:sqref>
        </x14:dataValidation>
        <x14:dataValidation type="list" allowBlank="1" showInputMessage="1" showErrorMessage="1">
          <x14:formula1>
            <xm:f>DEN!$A$3:$A$38</xm:f>
          </x14:formula1>
          <xm:sqref>B158:B177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4"/>
  <sheetViews>
    <sheetView zoomScale="113" zoomScaleNormal="70" zoomScalePageLayoutView="150" workbookViewId="0">
      <pane ySplit="2" topLeftCell="A144" activePane="bottomLeft" state="frozen"/>
      <selection activeCell="I1" sqref="I1:L1"/>
      <selection pane="bottomLeft" activeCell="H35" sqref="A3:H35"/>
    </sheetView>
  </sheetViews>
  <sheetFormatPr baseColWidth="10" defaultColWidth="9.109375" defaultRowHeight="16.5" customHeight="1" x14ac:dyDescent="0.3"/>
  <cols>
    <col min="1" max="1" width="6.109375" style="1" bestFit="1" customWidth="1"/>
    <col min="2" max="2" width="21.44140625" style="1" customWidth="1"/>
    <col min="3" max="3" width="33.33203125" style="1" customWidth="1"/>
    <col min="4" max="4" width="10.6640625" style="1" customWidth="1"/>
    <col min="5" max="5" width="7.33203125" style="1" customWidth="1"/>
    <col min="6" max="11" width="5" style="1" customWidth="1"/>
    <col min="12" max="12" width="2.44140625" style="1" customWidth="1"/>
    <col min="13" max="13" width="11.44140625" style="1" customWidth="1"/>
    <col min="14" max="16" width="9.109375" style="1"/>
    <col min="17" max="17" width="23.33203125" style="1" bestFit="1" customWidth="1"/>
    <col min="18" max="16384" width="9.109375" style="1"/>
  </cols>
  <sheetData>
    <row r="1" spans="1:17" ht="16.5" customHeight="1" x14ac:dyDescent="0.3">
      <c r="A1" s="114" t="s">
        <v>29</v>
      </c>
      <c r="B1" s="115"/>
      <c r="C1" s="27" t="str">
        <f>Domingo!C1</f>
        <v>V</v>
      </c>
      <c r="D1" s="53"/>
      <c r="E1" s="45" t="s">
        <v>1</v>
      </c>
      <c r="F1" s="120" t="s">
        <v>41</v>
      </c>
      <c r="G1" s="120"/>
      <c r="H1" s="137">
        <f>Domingo!H1+4</f>
        <v>43993</v>
      </c>
      <c r="I1" s="137"/>
      <c r="J1" s="137"/>
      <c r="K1" s="137"/>
      <c r="L1" s="137"/>
      <c r="M1" s="138"/>
      <c r="N1" s="46" t="s">
        <v>187</v>
      </c>
      <c r="O1" s="46" t="s">
        <v>57</v>
      </c>
      <c r="Q1" s="20"/>
    </row>
    <row r="2" spans="1:17" ht="16.5" customHeight="1" x14ac:dyDescent="0.3">
      <c r="A2" s="40" t="s">
        <v>0</v>
      </c>
      <c r="B2" s="41" t="s">
        <v>64</v>
      </c>
      <c r="C2" s="121" t="s">
        <v>176</v>
      </c>
      <c r="D2" s="122"/>
      <c r="E2" s="42" t="s">
        <v>3</v>
      </c>
      <c r="F2" s="42" t="s">
        <v>5</v>
      </c>
      <c r="G2" s="42" t="s">
        <v>36</v>
      </c>
      <c r="H2" s="42" t="s">
        <v>7</v>
      </c>
      <c r="I2" s="43" t="s">
        <v>65</v>
      </c>
      <c r="J2" s="43" t="s">
        <v>66</v>
      </c>
      <c r="K2" s="43" t="s">
        <v>67</v>
      </c>
      <c r="L2" s="116" t="s">
        <v>2</v>
      </c>
      <c r="M2" s="117"/>
      <c r="N2" s="44">
        <f>ROUND(((E151-F151-G151-H151)/3),3)</f>
        <v>0</v>
      </c>
      <c r="O2" s="31"/>
    </row>
    <row r="3" spans="1:17" ht="16.5" customHeight="1" x14ac:dyDescent="0.3">
      <c r="A3" s="21"/>
      <c r="B3" s="34"/>
      <c r="C3" s="141"/>
      <c r="D3" s="142"/>
      <c r="E3" s="19"/>
      <c r="F3" s="19"/>
      <c r="G3" s="19"/>
      <c r="H3" s="19"/>
      <c r="I3" s="37">
        <f>E3-F3-G3</f>
        <v>0</v>
      </c>
      <c r="J3" s="37">
        <f>IF(B3="",0,VLOOKUP(B3,Tabla1[],2,0))</f>
        <v>0</v>
      </c>
      <c r="K3" s="37">
        <f>IF(E3&lt;0,J3*(-1),J3)</f>
        <v>0</v>
      </c>
      <c r="L3" s="139"/>
      <c r="M3" s="140"/>
    </row>
    <row r="4" spans="1:17" ht="16.5" customHeight="1" x14ac:dyDescent="0.3">
      <c r="A4" s="22"/>
      <c r="B4" s="34"/>
      <c r="C4" s="110"/>
      <c r="D4" s="111"/>
      <c r="E4" s="19"/>
      <c r="F4" s="19"/>
      <c r="G4" s="19"/>
      <c r="H4" s="19"/>
      <c r="I4" s="37">
        <f t="shared" ref="I4:I67" si="0">E4-F4-G4</f>
        <v>0</v>
      </c>
      <c r="J4" s="37">
        <f>IF(B4="",0,VLOOKUP(B4,Tabla1[],2,0))</f>
        <v>0</v>
      </c>
      <c r="K4" s="37">
        <f t="shared" ref="K4:K67" si="1">IF(E4&lt;0,J4*(-1),J4)</f>
        <v>0</v>
      </c>
      <c r="L4" s="112"/>
      <c r="M4" s="113"/>
    </row>
    <row r="5" spans="1:17" ht="16.5" customHeight="1" x14ac:dyDescent="0.3">
      <c r="A5" s="22"/>
      <c r="B5" s="34"/>
      <c r="C5" s="110"/>
      <c r="D5" s="111"/>
      <c r="E5" s="19"/>
      <c r="F5" s="19"/>
      <c r="G5" s="19"/>
      <c r="H5" s="19"/>
      <c r="I5" s="37">
        <f t="shared" si="0"/>
        <v>0</v>
      </c>
      <c r="J5" s="37">
        <f>IF(B5="",0,VLOOKUP(B5,Tabla1[],2,0))</f>
        <v>0</v>
      </c>
      <c r="K5" s="37">
        <f t="shared" si="1"/>
        <v>0</v>
      </c>
      <c r="L5" s="112"/>
      <c r="M5" s="113"/>
    </row>
    <row r="6" spans="1:17" ht="16.5" customHeight="1" x14ac:dyDescent="0.3">
      <c r="A6" s="22"/>
      <c r="B6" s="34"/>
      <c r="C6" s="110"/>
      <c r="D6" s="111"/>
      <c r="E6" s="19"/>
      <c r="F6" s="19"/>
      <c r="G6" s="19"/>
      <c r="H6" s="19"/>
      <c r="I6" s="37">
        <f t="shared" si="0"/>
        <v>0</v>
      </c>
      <c r="J6" s="37">
        <f>IF(B6="",0,VLOOKUP(B6,Tabla1[],2,0))</f>
        <v>0</v>
      </c>
      <c r="K6" s="37">
        <f t="shared" si="1"/>
        <v>0</v>
      </c>
      <c r="L6" s="112"/>
      <c r="M6" s="113"/>
    </row>
    <row r="7" spans="1:17" ht="16.5" customHeight="1" x14ac:dyDescent="0.3">
      <c r="A7" s="22"/>
      <c r="B7" s="34"/>
      <c r="C7" s="110"/>
      <c r="D7" s="111"/>
      <c r="E7" s="19"/>
      <c r="F7" s="19"/>
      <c r="G7" s="19"/>
      <c r="H7" s="19"/>
      <c r="I7" s="37">
        <f t="shared" si="0"/>
        <v>0</v>
      </c>
      <c r="J7" s="37">
        <f>IF(B7="",0,VLOOKUP(B7,Tabla1[],2,0))</f>
        <v>0</v>
      </c>
      <c r="K7" s="37">
        <f t="shared" si="1"/>
        <v>0</v>
      </c>
      <c r="L7" s="112"/>
      <c r="M7" s="113"/>
    </row>
    <row r="8" spans="1:17" ht="16.5" customHeight="1" x14ac:dyDescent="0.3">
      <c r="A8" s="22"/>
      <c r="B8" s="34"/>
      <c r="C8" s="110"/>
      <c r="D8" s="111"/>
      <c r="E8" s="19"/>
      <c r="F8" s="19"/>
      <c r="G8" s="19"/>
      <c r="H8" s="19"/>
      <c r="I8" s="37">
        <f t="shared" si="0"/>
        <v>0</v>
      </c>
      <c r="J8" s="37">
        <f>IF(B8="",0,VLOOKUP(B8,Tabla1[],2,0))</f>
        <v>0</v>
      </c>
      <c r="K8" s="37">
        <f t="shared" si="1"/>
        <v>0</v>
      </c>
      <c r="L8" s="112"/>
      <c r="M8" s="113"/>
    </row>
    <row r="9" spans="1:17" ht="16.5" customHeight="1" x14ac:dyDescent="0.3">
      <c r="A9" s="22"/>
      <c r="B9" s="34"/>
      <c r="C9" s="110"/>
      <c r="D9" s="111"/>
      <c r="E9" s="19"/>
      <c r="F9" s="19"/>
      <c r="G9" s="19"/>
      <c r="H9" s="19"/>
      <c r="I9" s="37">
        <f t="shared" si="0"/>
        <v>0</v>
      </c>
      <c r="J9" s="37">
        <f>IF(B9="",0,VLOOKUP(B9,Tabla1[],2,0))</f>
        <v>0</v>
      </c>
      <c r="K9" s="37">
        <f t="shared" si="1"/>
        <v>0</v>
      </c>
      <c r="L9" s="112"/>
      <c r="M9" s="113"/>
    </row>
    <row r="10" spans="1:17" ht="16.5" customHeight="1" x14ac:dyDescent="0.3">
      <c r="A10" s="22"/>
      <c r="B10" s="34"/>
      <c r="C10" s="110"/>
      <c r="D10" s="111"/>
      <c r="E10" s="19"/>
      <c r="F10" s="19"/>
      <c r="G10" s="19"/>
      <c r="H10" s="19"/>
      <c r="I10" s="37">
        <f t="shared" si="0"/>
        <v>0</v>
      </c>
      <c r="J10" s="37">
        <f>IF(B10="",0,VLOOKUP(B10,Tabla1[],2,0))</f>
        <v>0</v>
      </c>
      <c r="K10" s="37">
        <f t="shared" si="1"/>
        <v>0</v>
      </c>
      <c r="L10" s="112"/>
      <c r="M10" s="113"/>
    </row>
    <row r="11" spans="1:17" ht="16.5" customHeight="1" x14ac:dyDescent="0.3">
      <c r="A11" s="22"/>
      <c r="B11" s="34"/>
      <c r="C11" s="110"/>
      <c r="D11" s="111"/>
      <c r="E11" s="19"/>
      <c r="F11" s="19"/>
      <c r="G11" s="19"/>
      <c r="H11" s="19"/>
      <c r="I11" s="37">
        <f t="shared" si="0"/>
        <v>0</v>
      </c>
      <c r="J11" s="37">
        <f>IF(B11="",0,VLOOKUP(B11,Tabla1[],2,0))</f>
        <v>0</v>
      </c>
      <c r="K11" s="37">
        <f t="shared" si="1"/>
        <v>0</v>
      </c>
      <c r="L11" s="112"/>
      <c r="M11" s="113"/>
    </row>
    <row r="12" spans="1:17" ht="16.5" customHeight="1" x14ac:dyDescent="0.3">
      <c r="A12" s="22"/>
      <c r="B12" s="34"/>
      <c r="C12" s="110"/>
      <c r="D12" s="111"/>
      <c r="E12" s="19"/>
      <c r="F12" s="19"/>
      <c r="G12" s="19"/>
      <c r="H12" s="19"/>
      <c r="I12" s="37">
        <f t="shared" si="0"/>
        <v>0</v>
      </c>
      <c r="J12" s="37">
        <f>IF(B12="",0,VLOOKUP(B12,Tabla1[],2,0))</f>
        <v>0</v>
      </c>
      <c r="K12" s="37">
        <f t="shared" si="1"/>
        <v>0</v>
      </c>
      <c r="L12" s="112"/>
      <c r="M12" s="113"/>
    </row>
    <row r="13" spans="1:17" ht="16.5" customHeight="1" x14ac:dyDescent="0.3">
      <c r="A13" s="22"/>
      <c r="B13" s="34"/>
      <c r="C13" s="110"/>
      <c r="D13" s="111"/>
      <c r="E13" s="19"/>
      <c r="F13" s="19"/>
      <c r="G13" s="19"/>
      <c r="H13" s="19"/>
      <c r="I13" s="37">
        <f t="shared" si="0"/>
        <v>0</v>
      </c>
      <c r="J13" s="37">
        <f>IF(B13="",0,VLOOKUP(B13,Tabla1[],2,0))</f>
        <v>0</v>
      </c>
      <c r="K13" s="37">
        <f t="shared" si="1"/>
        <v>0</v>
      </c>
      <c r="L13" s="112"/>
      <c r="M13" s="113"/>
    </row>
    <row r="14" spans="1:17" ht="16.5" customHeight="1" x14ac:dyDescent="0.3">
      <c r="A14" s="22"/>
      <c r="B14" s="34"/>
      <c r="C14" s="110"/>
      <c r="D14" s="111"/>
      <c r="E14" s="19"/>
      <c r="F14" s="19"/>
      <c r="G14" s="19"/>
      <c r="H14" s="19"/>
      <c r="I14" s="37">
        <f t="shared" si="0"/>
        <v>0</v>
      </c>
      <c r="J14" s="37">
        <f>IF(B14="",0,VLOOKUP(B14,Tabla1[],2,0))</f>
        <v>0</v>
      </c>
      <c r="K14" s="37">
        <f t="shared" si="1"/>
        <v>0</v>
      </c>
      <c r="L14" s="112"/>
      <c r="M14" s="113"/>
    </row>
    <row r="15" spans="1:17" ht="16.5" customHeight="1" x14ac:dyDescent="0.3">
      <c r="A15" s="22"/>
      <c r="B15" s="34"/>
      <c r="C15" s="110"/>
      <c r="D15" s="111"/>
      <c r="E15" s="19"/>
      <c r="F15" s="19"/>
      <c r="G15" s="19"/>
      <c r="H15" s="19"/>
      <c r="I15" s="37">
        <f t="shared" si="0"/>
        <v>0</v>
      </c>
      <c r="J15" s="37">
        <f>IF(B15="",0,VLOOKUP(B15,Tabla1[],2,0))</f>
        <v>0</v>
      </c>
      <c r="K15" s="37">
        <f t="shared" si="1"/>
        <v>0</v>
      </c>
      <c r="L15" s="112"/>
      <c r="M15" s="113"/>
    </row>
    <row r="16" spans="1:17" ht="16.5" customHeight="1" x14ac:dyDescent="0.3">
      <c r="A16" s="22"/>
      <c r="B16" s="34"/>
      <c r="C16" s="110"/>
      <c r="D16" s="111"/>
      <c r="E16" s="19"/>
      <c r="F16" s="19"/>
      <c r="G16" s="19"/>
      <c r="H16" s="19"/>
      <c r="I16" s="37">
        <f t="shared" si="0"/>
        <v>0</v>
      </c>
      <c r="J16" s="37">
        <f>IF(B16="",0,VLOOKUP(B16,Tabla1[],2,0))</f>
        <v>0</v>
      </c>
      <c r="K16" s="37">
        <f t="shared" si="1"/>
        <v>0</v>
      </c>
      <c r="L16" s="112"/>
      <c r="M16" s="113"/>
    </row>
    <row r="17" spans="1:13" ht="16.5" customHeight="1" x14ac:dyDescent="0.3">
      <c r="A17" s="22"/>
      <c r="B17" s="34"/>
      <c r="C17" s="110"/>
      <c r="D17" s="111"/>
      <c r="E17" s="19"/>
      <c r="F17" s="19"/>
      <c r="G17" s="19"/>
      <c r="H17" s="19"/>
      <c r="I17" s="37">
        <f t="shared" si="0"/>
        <v>0</v>
      </c>
      <c r="J17" s="37">
        <f>IF(B17="",0,VLOOKUP(B17,Tabla1[],2,0))</f>
        <v>0</v>
      </c>
      <c r="K17" s="37">
        <f t="shared" si="1"/>
        <v>0</v>
      </c>
      <c r="L17" s="112"/>
      <c r="M17" s="113"/>
    </row>
    <row r="18" spans="1:13" ht="16.5" customHeight="1" x14ac:dyDescent="0.3">
      <c r="A18" s="22"/>
      <c r="B18" s="34"/>
      <c r="C18" s="110"/>
      <c r="D18" s="111"/>
      <c r="E18" s="19"/>
      <c r="F18" s="19"/>
      <c r="G18" s="19"/>
      <c r="H18" s="19"/>
      <c r="I18" s="37">
        <f t="shared" si="0"/>
        <v>0</v>
      </c>
      <c r="J18" s="37">
        <f>IF(B18="",0,VLOOKUP(B18,Tabla1[],2,0))</f>
        <v>0</v>
      </c>
      <c r="K18" s="37">
        <f t="shared" si="1"/>
        <v>0</v>
      </c>
      <c r="L18" s="112"/>
      <c r="M18" s="113"/>
    </row>
    <row r="19" spans="1:13" ht="16.5" customHeight="1" x14ac:dyDescent="0.3">
      <c r="A19" s="22"/>
      <c r="B19" s="34"/>
      <c r="C19" s="110"/>
      <c r="D19" s="111"/>
      <c r="E19" s="19"/>
      <c r="F19" s="19"/>
      <c r="G19" s="19"/>
      <c r="H19" s="19"/>
      <c r="I19" s="37">
        <f t="shared" si="0"/>
        <v>0</v>
      </c>
      <c r="J19" s="37">
        <f>IF(B19="",0,VLOOKUP(B19,Tabla1[],2,0))</f>
        <v>0</v>
      </c>
      <c r="K19" s="37">
        <f t="shared" si="1"/>
        <v>0</v>
      </c>
      <c r="L19" s="112"/>
      <c r="M19" s="113"/>
    </row>
    <row r="20" spans="1:13" ht="16.5" customHeight="1" x14ac:dyDescent="0.3">
      <c r="A20" s="22"/>
      <c r="B20" s="34"/>
      <c r="C20" s="110"/>
      <c r="D20" s="111"/>
      <c r="E20" s="19"/>
      <c r="F20" s="19"/>
      <c r="G20" s="19"/>
      <c r="H20" s="19"/>
      <c r="I20" s="37">
        <f t="shared" si="0"/>
        <v>0</v>
      </c>
      <c r="J20" s="37">
        <f>IF(B20="",0,VLOOKUP(B20,Tabla1[],2,0))</f>
        <v>0</v>
      </c>
      <c r="K20" s="37">
        <f t="shared" si="1"/>
        <v>0</v>
      </c>
      <c r="L20" s="112"/>
      <c r="M20" s="113"/>
    </row>
    <row r="21" spans="1:13" ht="16.5" customHeight="1" x14ac:dyDescent="0.3">
      <c r="A21" s="22"/>
      <c r="B21" s="34"/>
      <c r="C21" s="110"/>
      <c r="D21" s="111"/>
      <c r="E21" s="19"/>
      <c r="F21" s="19"/>
      <c r="G21" s="19"/>
      <c r="H21" s="19"/>
      <c r="I21" s="37">
        <f t="shared" si="0"/>
        <v>0</v>
      </c>
      <c r="J21" s="37">
        <f>IF(B21="",0,VLOOKUP(B21,Tabla1[],2,0))</f>
        <v>0</v>
      </c>
      <c r="K21" s="37">
        <f t="shared" si="1"/>
        <v>0</v>
      </c>
      <c r="L21" s="112"/>
      <c r="M21" s="113"/>
    </row>
    <row r="22" spans="1:13" ht="16.5" customHeight="1" x14ac:dyDescent="0.3">
      <c r="A22" s="22"/>
      <c r="B22" s="34"/>
      <c r="C22" s="110"/>
      <c r="D22" s="111"/>
      <c r="E22" s="19"/>
      <c r="F22" s="19"/>
      <c r="G22" s="19"/>
      <c r="H22" s="19"/>
      <c r="I22" s="37">
        <f t="shared" si="0"/>
        <v>0</v>
      </c>
      <c r="J22" s="37">
        <f>IF(B22="",0,VLOOKUP(B22,Tabla1[],2,0))</f>
        <v>0</v>
      </c>
      <c r="K22" s="37">
        <f t="shared" si="1"/>
        <v>0</v>
      </c>
      <c r="L22" s="112"/>
      <c r="M22" s="113"/>
    </row>
    <row r="23" spans="1:13" ht="16.5" customHeight="1" x14ac:dyDescent="0.3">
      <c r="A23" s="22"/>
      <c r="B23" s="34"/>
      <c r="C23" s="110"/>
      <c r="D23" s="111"/>
      <c r="E23" s="19"/>
      <c r="F23" s="19"/>
      <c r="G23" s="19"/>
      <c r="H23" s="19"/>
      <c r="I23" s="37">
        <f t="shared" si="0"/>
        <v>0</v>
      </c>
      <c r="J23" s="37">
        <f>IF(B23="",0,VLOOKUP(B23,Tabla1[],2,0))</f>
        <v>0</v>
      </c>
      <c r="K23" s="37">
        <f t="shared" si="1"/>
        <v>0</v>
      </c>
      <c r="L23" s="112"/>
      <c r="M23" s="113"/>
    </row>
    <row r="24" spans="1:13" ht="16.5" customHeight="1" x14ac:dyDescent="0.3">
      <c r="A24" s="22"/>
      <c r="B24" s="34"/>
      <c r="C24" s="110"/>
      <c r="D24" s="111"/>
      <c r="E24" s="19"/>
      <c r="F24" s="19"/>
      <c r="G24" s="19"/>
      <c r="H24" s="19"/>
      <c r="I24" s="37">
        <f t="shared" si="0"/>
        <v>0</v>
      </c>
      <c r="J24" s="37">
        <f>IF(B24="",0,VLOOKUP(B24,Tabla1[],2,0))</f>
        <v>0</v>
      </c>
      <c r="K24" s="37">
        <f t="shared" si="1"/>
        <v>0</v>
      </c>
      <c r="L24" s="112"/>
      <c r="M24" s="113"/>
    </row>
    <row r="25" spans="1:13" ht="16.5" customHeight="1" x14ac:dyDescent="0.3">
      <c r="A25" s="22"/>
      <c r="B25" s="34"/>
      <c r="C25" s="110"/>
      <c r="D25" s="111"/>
      <c r="E25" s="19"/>
      <c r="F25" s="19"/>
      <c r="G25" s="19"/>
      <c r="H25" s="19"/>
      <c r="I25" s="37">
        <f t="shared" si="0"/>
        <v>0</v>
      </c>
      <c r="J25" s="37">
        <f>IF(B25="",0,VLOOKUP(B25,Tabla1[],2,0))</f>
        <v>0</v>
      </c>
      <c r="K25" s="37">
        <f t="shared" si="1"/>
        <v>0</v>
      </c>
      <c r="L25" s="112"/>
      <c r="M25" s="113"/>
    </row>
    <row r="26" spans="1:13" ht="16.5" customHeight="1" x14ac:dyDescent="0.3">
      <c r="A26" s="22"/>
      <c r="B26" s="34"/>
      <c r="C26" s="110"/>
      <c r="D26" s="111"/>
      <c r="E26" s="19"/>
      <c r="F26" s="19"/>
      <c r="G26" s="19"/>
      <c r="H26" s="19"/>
      <c r="I26" s="37">
        <f t="shared" si="0"/>
        <v>0</v>
      </c>
      <c r="J26" s="37">
        <f>IF(B26="",0,VLOOKUP(B26,Tabla1[],2,0))</f>
        <v>0</v>
      </c>
      <c r="K26" s="37">
        <f t="shared" si="1"/>
        <v>0</v>
      </c>
      <c r="L26" s="112"/>
      <c r="M26" s="113"/>
    </row>
    <row r="27" spans="1:13" ht="16.5" customHeight="1" x14ac:dyDescent="0.3">
      <c r="A27" s="22"/>
      <c r="B27" s="34"/>
      <c r="C27" s="110"/>
      <c r="D27" s="111"/>
      <c r="E27" s="19"/>
      <c r="F27" s="19"/>
      <c r="G27" s="19"/>
      <c r="H27" s="19"/>
      <c r="I27" s="37">
        <f t="shared" si="0"/>
        <v>0</v>
      </c>
      <c r="J27" s="37">
        <f>IF(B27="",0,VLOOKUP(B27,Tabla1[],2,0))</f>
        <v>0</v>
      </c>
      <c r="K27" s="37">
        <f t="shared" si="1"/>
        <v>0</v>
      </c>
      <c r="L27" s="112"/>
      <c r="M27" s="113"/>
    </row>
    <row r="28" spans="1:13" ht="16.5" customHeight="1" x14ac:dyDescent="0.3">
      <c r="A28" s="22"/>
      <c r="B28" s="34"/>
      <c r="C28" s="110"/>
      <c r="D28" s="111"/>
      <c r="E28" s="19"/>
      <c r="F28" s="19"/>
      <c r="G28" s="19"/>
      <c r="H28" s="19"/>
      <c r="I28" s="37">
        <f t="shared" si="0"/>
        <v>0</v>
      </c>
      <c r="J28" s="37">
        <f>IF(B28="",0,VLOOKUP(B28,Tabla1[],2,0))</f>
        <v>0</v>
      </c>
      <c r="K28" s="37">
        <f t="shared" si="1"/>
        <v>0</v>
      </c>
      <c r="L28" s="112"/>
      <c r="M28" s="113"/>
    </row>
    <row r="29" spans="1:13" ht="16.5" customHeight="1" x14ac:dyDescent="0.3">
      <c r="A29" s="22"/>
      <c r="B29" s="34"/>
      <c r="C29" s="110"/>
      <c r="D29" s="111"/>
      <c r="E29" s="19"/>
      <c r="F29" s="19"/>
      <c r="G29" s="19"/>
      <c r="H29" s="19"/>
      <c r="I29" s="37">
        <f t="shared" si="0"/>
        <v>0</v>
      </c>
      <c r="J29" s="37">
        <f>IF(B29="",0,VLOOKUP(B29,Tabla1[],2,0))</f>
        <v>0</v>
      </c>
      <c r="K29" s="37">
        <f t="shared" si="1"/>
        <v>0</v>
      </c>
      <c r="L29" s="112"/>
      <c r="M29" s="113"/>
    </row>
    <row r="30" spans="1:13" ht="16.5" customHeight="1" x14ac:dyDescent="0.3">
      <c r="A30" s="22"/>
      <c r="B30" s="34"/>
      <c r="C30" s="110"/>
      <c r="D30" s="111"/>
      <c r="E30" s="19"/>
      <c r="F30" s="19"/>
      <c r="G30" s="19"/>
      <c r="H30" s="19"/>
      <c r="I30" s="37">
        <f t="shared" si="0"/>
        <v>0</v>
      </c>
      <c r="J30" s="37">
        <f>IF(B30="",0,VLOOKUP(B30,Tabla1[],2,0))</f>
        <v>0</v>
      </c>
      <c r="K30" s="37">
        <f t="shared" si="1"/>
        <v>0</v>
      </c>
      <c r="L30" s="112"/>
      <c r="M30" s="113"/>
    </row>
    <row r="31" spans="1:13" ht="16.5" customHeight="1" x14ac:dyDescent="0.3">
      <c r="A31" s="22"/>
      <c r="B31" s="34"/>
      <c r="C31" s="110"/>
      <c r="D31" s="111"/>
      <c r="E31" s="19"/>
      <c r="F31" s="19"/>
      <c r="G31" s="19"/>
      <c r="H31" s="19"/>
      <c r="I31" s="37">
        <f t="shared" si="0"/>
        <v>0</v>
      </c>
      <c r="J31" s="37">
        <f>IF(B31="",0,VLOOKUP(B31,Tabla1[],2,0))</f>
        <v>0</v>
      </c>
      <c r="K31" s="37">
        <f t="shared" si="1"/>
        <v>0</v>
      </c>
      <c r="L31" s="112"/>
      <c r="M31" s="113"/>
    </row>
    <row r="32" spans="1:13" ht="16.5" customHeight="1" x14ac:dyDescent="0.3">
      <c r="A32" s="22"/>
      <c r="B32" s="34"/>
      <c r="C32" s="90"/>
      <c r="D32" s="90"/>
      <c r="E32" s="19"/>
      <c r="F32" s="19"/>
      <c r="G32" s="19"/>
      <c r="H32" s="19"/>
      <c r="I32" s="37">
        <f t="shared" si="0"/>
        <v>0</v>
      </c>
      <c r="J32" s="37">
        <f>IF(B32="",0,VLOOKUP(B32,Tabla1[],2,0))</f>
        <v>0</v>
      </c>
      <c r="K32" s="37">
        <f t="shared" si="1"/>
        <v>0</v>
      </c>
      <c r="L32" s="112"/>
      <c r="M32" s="113"/>
    </row>
    <row r="33" spans="1:13" ht="16.5" customHeight="1" x14ac:dyDescent="0.3">
      <c r="A33" s="22"/>
      <c r="B33" s="34"/>
      <c r="C33" s="110"/>
      <c r="D33" s="111"/>
      <c r="E33" s="19"/>
      <c r="F33" s="19"/>
      <c r="G33" s="19"/>
      <c r="H33" s="19"/>
      <c r="I33" s="37">
        <f t="shared" si="0"/>
        <v>0</v>
      </c>
      <c r="J33" s="37">
        <f>IF(B33="",0,VLOOKUP(B33,Tabla1[],2,0))</f>
        <v>0</v>
      </c>
      <c r="K33" s="37">
        <f t="shared" si="1"/>
        <v>0</v>
      </c>
      <c r="L33" s="112"/>
      <c r="M33" s="113"/>
    </row>
    <row r="34" spans="1:13" ht="16.5" customHeight="1" x14ac:dyDescent="0.3">
      <c r="A34" s="22"/>
      <c r="B34" s="34"/>
      <c r="C34" s="110"/>
      <c r="D34" s="111"/>
      <c r="E34" s="19"/>
      <c r="F34" s="19"/>
      <c r="G34" s="19"/>
      <c r="H34" s="19"/>
      <c r="I34" s="37">
        <f t="shared" si="0"/>
        <v>0</v>
      </c>
      <c r="J34" s="37">
        <f>IF(B34="",0,VLOOKUP(B34,Tabla1[],2,0))</f>
        <v>0</v>
      </c>
      <c r="K34" s="37">
        <f t="shared" si="1"/>
        <v>0</v>
      </c>
      <c r="L34" s="112"/>
      <c r="M34" s="113"/>
    </row>
    <row r="35" spans="1:13" ht="16.5" customHeight="1" x14ac:dyDescent="0.3">
      <c r="A35" s="22"/>
      <c r="B35" s="34"/>
      <c r="C35" s="110"/>
      <c r="D35" s="111"/>
      <c r="E35" s="19"/>
      <c r="F35" s="19"/>
      <c r="G35" s="19"/>
      <c r="H35" s="19"/>
      <c r="I35" s="37">
        <f t="shared" si="0"/>
        <v>0</v>
      </c>
      <c r="J35" s="37">
        <f>IF(B35="",0,VLOOKUP(B35,Tabla1[],2,0))</f>
        <v>0</v>
      </c>
      <c r="K35" s="37">
        <f t="shared" si="1"/>
        <v>0</v>
      </c>
      <c r="L35" s="112"/>
      <c r="M35" s="113"/>
    </row>
    <row r="36" spans="1:13" ht="16.5" customHeight="1" x14ac:dyDescent="0.3">
      <c r="A36" s="90"/>
      <c r="B36" s="34"/>
      <c r="C36" s="110"/>
      <c r="D36" s="111"/>
      <c r="E36" s="19"/>
      <c r="F36" s="19"/>
      <c r="G36" s="19"/>
      <c r="H36" s="19"/>
      <c r="I36" s="37">
        <f t="shared" si="0"/>
        <v>0</v>
      </c>
      <c r="J36" s="37">
        <f>IF(B36="",0,VLOOKUP(B36,Tabla1[],2,0))</f>
        <v>0</v>
      </c>
      <c r="K36" s="37">
        <f t="shared" si="1"/>
        <v>0</v>
      </c>
      <c r="L36" s="112"/>
      <c r="M36" s="113"/>
    </row>
    <row r="37" spans="1:13" ht="16.5" customHeight="1" x14ac:dyDescent="0.3">
      <c r="A37" s="90"/>
      <c r="B37" s="34"/>
      <c r="C37" s="110"/>
      <c r="D37" s="111"/>
      <c r="E37" s="19"/>
      <c r="F37" s="19"/>
      <c r="G37" s="19"/>
      <c r="H37" s="19"/>
      <c r="I37" s="37">
        <f t="shared" si="0"/>
        <v>0</v>
      </c>
      <c r="J37" s="37">
        <f>IF(B37="",0,VLOOKUP(B37,Tabla1[],2,0))</f>
        <v>0</v>
      </c>
      <c r="K37" s="37">
        <f t="shared" si="1"/>
        <v>0</v>
      </c>
      <c r="L37" s="112"/>
      <c r="M37" s="113"/>
    </row>
    <row r="38" spans="1:13" ht="16.5" customHeight="1" x14ac:dyDescent="0.3">
      <c r="A38" s="22"/>
      <c r="B38" s="34"/>
      <c r="C38" s="110"/>
      <c r="D38" s="111"/>
      <c r="E38" s="19"/>
      <c r="F38" s="19"/>
      <c r="G38" s="19"/>
      <c r="H38" s="19"/>
      <c r="I38" s="37">
        <f t="shared" si="0"/>
        <v>0</v>
      </c>
      <c r="J38" s="37">
        <f>IF(B38="",0,VLOOKUP(B38,Tabla1[],2,0))</f>
        <v>0</v>
      </c>
      <c r="K38" s="37">
        <f t="shared" si="1"/>
        <v>0</v>
      </c>
      <c r="L38" s="112"/>
      <c r="M38" s="113"/>
    </row>
    <row r="39" spans="1:13" ht="16.5" customHeight="1" x14ac:dyDescent="0.3">
      <c r="A39" s="22"/>
      <c r="B39" s="34"/>
      <c r="C39" s="110"/>
      <c r="D39" s="111"/>
      <c r="E39" s="19"/>
      <c r="F39" s="19"/>
      <c r="G39" s="19"/>
      <c r="H39" s="19"/>
      <c r="I39" s="37">
        <f t="shared" si="0"/>
        <v>0</v>
      </c>
      <c r="J39" s="37">
        <f>IF(B39="",0,VLOOKUP(B39,Tabla1[],2,0))</f>
        <v>0</v>
      </c>
      <c r="K39" s="37">
        <f t="shared" si="1"/>
        <v>0</v>
      </c>
      <c r="L39" s="112"/>
      <c r="M39" s="113"/>
    </row>
    <row r="40" spans="1:13" ht="16.5" customHeight="1" x14ac:dyDescent="0.3">
      <c r="A40" s="22"/>
      <c r="B40" s="34"/>
      <c r="C40" s="110"/>
      <c r="D40" s="111"/>
      <c r="E40" s="19"/>
      <c r="F40" s="19"/>
      <c r="G40" s="19"/>
      <c r="H40" s="19"/>
      <c r="I40" s="37">
        <f t="shared" si="0"/>
        <v>0</v>
      </c>
      <c r="J40" s="37">
        <f>IF(B40="",0,VLOOKUP(B40,Tabla1[],2,0))</f>
        <v>0</v>
      </c>
      <c r="K40" s="37">
        <f t="shared" si="1"/>
        <v>0</v>
      </c>
      <c r="L40" s="112"/>
      <c r="M40" s="113"/>
    </row>
    <row r="41" spans="1:13" ht="16.5" customHeight="1" x14ac:dyDescent="0.3">
      <c r="A41" s="22"/>
      <c r="B41" s="34"/>
      <c r="C41" s="110"/>
      <c r="D41" s="111"/>
      <c r="E41" s="19"/>
      <c r="F41" s="19"/>
      <c r="G41" s="19"/>
      <c r="H41" s="19"/>
      <c r="I41" s="37">
        <f t="shared" si="0"/>
        <v>0</v>
      </c>
      <c r="J41" s="37">
        <f>IF(B41="",0,VLOOKUP(B41,Tabla1[],2,0))</f>
        <v>0</v>
      </c>
      <c r="K41" s="37">
        <f t="shared" si="1"/>
        <v>0</v>
      </c>
      <c r="L41" s="112"/>
      <c r="M41" s="113"/>
    </row>
    <row r="42" spans="1:13" ht="16.5" customHeight="1" x14ac:dyDescent="0.3">
      <c r="A42" s="22"/>
      <c r="B42" s="34"/>
      <c r="C42" s="110"/>
      <c r="D42" s="111"/>
      <c r="E42" s="19"/>
      <c r="F42" s="19"/>
      <c r="G42" s="19"/>
      <c r="H42" s="19"/>
      <c r="I42" s="37">
        <f t="shared" si="0"/>
        <v>0</v>
      </c>
      <c r="J42" s="37">
        <f>IF(B42="",0,VLOOKUP(B42,Tabla1[],2,0))</f>
        <v>0</v>
      </c>
      <c r="K42" s="37">
        <f t="shared" si="1"/>
        <v>0</v>
      </c>
      <c r="L42" s="112"/>
      <c r="M42" s="113"/>
    </row>
    <row r="43" spans="1:13" ht="16.5" customHeight="1" x14ac:dyDescent="0.3">
      <c r="A43" s="22"/>
      <c r="B43" s="34"/>
      <c r="C43" s="110"/>
      <c r="D43" s="111"/>
      <c r="E43" s="19"/>
      <c r="F43" s="19"/>
      <c r="G43" s="19"/>
      <c r="H43" s="19"/>
      <c r="I43" s="37">
        <f t="shared" si="0"/>
        <v>0</v>
      </c>
      <c r="J43" s="37">
        <f>IF(B43="",0,VLOOKUP(B43,Tabla1[],2,0))</f>
        <v>0</v>
      </c>
      <c r="K43" s="37">
        <f t="shared" si="1"/>
        <v>0</v>
      </c>
      <c r="L43" s="112"/>
      <c r="M43" s="113"/>
    </row>
    <row r="44" spans="1:13" ht="16.5" customHeight="1" x14ac:dyDescent="0.3">
      <c r="A44" s="22"/>
      <c r="B44" s="34"/>
      <c r="C44" s="110"/>
      <c r="D44" s="111"/>
      <c r="E44" s="19"/>
      <c r="F44" s="19"/>
      <c r="G44" s="19"/>
      <c r="H44" s="19"/>
      <c r="I44" s="37">
        <f t="shared" si="0"/>
        <v>0</v>
      </c>
      <c r="J44" s="37">
        <f>IF(B44="",0,VLOOKUP(B44,Tabla1[],2,0))</f>
        <v>0</v>
      </c>
      <c r="K44" s="37">
        <f t="shared" si="1"/>
        <v>0</v>
      </c>
      <c r="L44" s="112"/>
      <c r="M44" s="113"/>
    </row>
    <row r="45" spans="1:13" ht="16.5" customHeight="1" x14ac:dyDescent="0.3">
      <c r="A45" s="22"/>
      <c r="B45" s="34"/>
      <c r="C45" s="110"/>
      <c r="D45" s="111"/>
      <c r="E45" s="19"/>
      <c r="F45" s="19"/>
      <c r="G45" s="19"/>
      <c r="H45" s="19"/>
      <c r="I45" s="37">
        <f t="shared" si="0"/>
        <v>0</v>
      </c>
      <c r="J45" s="37">
        <f>IF(B45="",0,VLOOKUP(B45,Tabla1[],2,0))</f>
        <v>0</v>
      </c>
      <c r="K45" s="37">
        <f t="shared" si="1"/>
        <v>0</v>
      </c>
      <c r="L45" s="112"/>
      <c r="M45" s="113"/>
    </row>
    <row r="46" spans="1:13" ht="16.5" customHeight="1" x14ac:dyDescent="0.3">
      <c r="A46" s="22"/>
      <c r="B46" s="34"/>
      <c r="C46" s="110"/>
      <c r="D46" s="111"/>
      <c r="E46" s="19"/>
      <c r="F46" s="19"/>
      <c r="G46" s="19"/>
      <c r="H46" s="19"/>
      <c r="I46" s="37">
        <f t="shared" si="0"/>
        <v>0</v>
      </c>
      <c r="J46" s="37">
        <f>IF(B46="",0,VLOOKUP(B46,Tabla1[],2,0))</f>
        <v>0</v>
      </c>
      <c r="K46" s="37">
        <f t="shared" si="1"/>
        <v>0</v>
      </c>
      <c r="L46" s="112"/>
      <c r="M46" s="113"/>
    </row>
    <row r="47" spans="1:13" ht="16.5" customHeight="1" x14ac:dyDescent="0.3">
      <c r="A47" s="22"/>
      <c r="B47" s="34"/>
      <c r="C47" s="110"/>
      <c r="D47" s="111"/>
      <c r="E47" s="19"/>
      <c r="F47" s="19"/>
      <c r="G47" s="19"/>
      <c r="H47" s="19"/>
      <c r="I47" s="37">
        <f t="shared" si="0"/>
        <v>0</v>
      </c>
      <c r="J47" s="37">
        <f>IF(B47="",0,VLOOKUP(B47,Tabla1[],2,0))</f>
        <v>0</v>
      </c>
      <c r="K47" s="37">
        <f t="shared" si="1"/>
        <v>0</v>
      </c>
      <c r="L47" s="112"/>
      <c r="M47" s="113"/>
    </row>
    <row r="48" spans="1:13" ht="16.5" customHeight="1" x14ac:dyDescent="0.3">
      <c r="A48" s="22"/>
      <c r="B48" s="34"/>
      <c r="C48" s="110"/>
      <c r="D48" s="111"/>
      <c r="E48" s="19"/>
      <c r="F48" s="19"/>
      <c r="G48" s="19"/>
      <c r="H48" s="19"/>
      <c r="I48" s="37">
        <f t="shared" si="0"/>
        <v>0</v>
      </c>
      <c r="J48" s="37">
        <f>IF(B48="",0,VLOOKUP(B48,Tabla1[],2,0))</f>
        <v>0</v>
      </c>
      <c r="K48" s="37">
        <f t="shared" si="1"/>
        <v>0</v>
      </c>
      <c r="L48" s="112"/>
      <c r="M48" s="113"/>
    </row>
    <row r="49" spans="1:13" ht="16.5" customHeight="1" x14ac:dyDescent="0.3">
      <c r="A49" s="22"/>
      <c r="B49" s="34"/>
      <c r="C49" s="110"/>
      <c r="D49" s="111"/>
      <c r="E49" s="19"/>
      <c r="F49" s="19"/>
      <c r="G49" s="19"/>
      <c r="H49" s="19"/>
      <c r="I49" s="37">
        <f t="shared" si="0"/>
        <v>0</v>
      </c>
      <c r="J49" s="37">
        <f>IF(B49="",0,VLOOKUP(B49,Tabla1[],2,0))</f>
        <v>0</v>
      </c>
      <c r="K49" s="37">
        <f t="shared" si="1"/>
        <v>0</v>
      </c>
      <c r="L49" s="112"/>
      <c r="M49" s="113"/>
    </row>
    <row r="50" spans="1:13" ht="16.5" customHeight="1" x14ac:dyDescent="0.3">
      <c r="A50" s="22"/>
      <c r="B50" s="34"/>
      <c r="C50" s="110"/>
      <c r="D50" s="111"/>
      <c r="E50" s="19"/>
      <c r="F50" s="19"/>
      <c r="G50" s="19"/>
      <c r="H50" s="19"/>
      <c r="I50" s="37">
        <f t="shared" si="0"/>
        <v>0</v>
      </c>
      <c r="J50" s="37">
        <f>IF(B50="",0,VLOOKUP(B50,Tabla1[],2,0))</f>
        <v>0</v>
      </c>
      <c r="K50" s="37">
        <f t="shared" si="1"/>
        <v>0</v>
      </c>
      <c r="L50" s="112"/>
      <c r="M50" s="113"/>
    </row>
    <row r="51" spans="1:13" ht="16.5" customHeight="1" x14ac:dyDescent="0.3">
      <c r="A51" s="22"/>
      <c r="B51" s="34"/>
      <c r="C51" s="110"/>
      <c r="D51" s="111"/>
      <c r="E51" s="19"/>
      <c r="F51" s="19"/>
      <c r="G51" s="19"/>
      <c r="H51" s="19"/>
      <c r="I51" s="37">
        <f t="shared" si="0"/>
        <v>0</v>
      </c>
      <c r="J51" s="37">
        <f>IF(B51="",0,VLOOKUP(B51,Tabla1[],2,0))</f>
        <v>0</v>
      </c>
      <c r="K51" s="37">
        <f t="shared" si="1"/>
        <v>0</v>
      </c>
      <c r="L51" s="112"/>
      <c r="M51" s="113"/>
    </row>
    <row r="52" spans="1:13" ht="16.5" customHeight="1" x14ac:dyDescent="0.3">
      <c r="A52" s="22"/>
      <c r="B52" s="34"/>
      <c r="C52" s="110"/>
      <c r="D52" s="111"/>
      <c r="E52" s="19"/>
      <c r="F52" s="19"/>
      <c r="G52" s="19"/>
      <c r="H52" s="19"/>
      <c r="I52" s="37">
        <f t="shared" si="0"/>
        <v>0</v>
      </c>
      <c r="J52" s="37">
        <f>IF(B52="",0,VLOOKUP(B52,Tabla1[],2,0))</f>
        <v>0</v>
      </c>
      <c r="K52" s="37">
        <f t="shared" si="1"/>
        <v>0</v>
      </c>
      <c r="L52" s="112"/>
      <c r="M52" s="113"/>
    </row>
    <row r="53" spans="1:13" ht="16.5" customHeight="1" x14ac:dyDescent="0.3">
      <c r="A53" s="22"/>
      <c r="B53" s="34"/>
      <c r="C53" s="110"/>
      <c r="D53" s="111"/>
      <c r="E53" s="19"/>
      <c r="F53" s="19"/>
      <c r="G53" s="19"/>
      <c r="H53" s="19"/>
      <c r="I53" s="37">
        <f t="shared" si="0"/>
        <v>0</v>
      </c>
      <c r="J53" s="37">
        <f>IF(B53="",0,VLOOKUP(B53,Tabla1[],2,0))</f>
        <v>0</v>
      </c>
      <c r="K53" s="37">
        <f t="shared" si="1"/>
        <v>0</v>
      </c>
      <c r="L53" s="112"/>
      <c r="M53" s="113"/>
    </row>
    <row r="54" spans="1:13" ht="16.5" customHeight="1" x14ac:dyDescent="0.3">
      <c r="A54" s="22"/>
      <c r="B54" s="34"/>
      <c r="C54" s="110"/>
      <c r="D54" s="111"/>
      <c r="E54" s="19"/>
      <c r="F54" s="19"/>
      <c r="G54" s="19"/>
      <c r="H54" s="19"/>
      <c r="I54" s="37">
        <f t="shared" si="0"/>
        <v>0</v>
      </c>
      <c r="J54" s="37">
        <f>IF(B54="",0,VLOOKUP(B54,Tabla1[],2,0))</f>
        <v>0</v>
      </c>
      <c r="K54" s="37">
        <f t="shared" si="1"/>
        <v>0</v>
      </c>
      <c r="L54" s="112"/>
      <c r="M54" s="113"/>
    </row>
    <row r="55" spans="1:13" ht="16.5" customHeight="1" x14ac:dyDescent="0.3">
      <c r="A55" s="22"/>
      <c r="B55" s="34"/>
      <c r="C55" s="110"/>
      <c r="D55" s="111"/>
      <c r="E55" s="19"/>
      <c r="F55" s="19"/>
      <c r="G55" s="19"/>
      <c r="H55" s="19"/>
      <c r="I55" s="37">
        <f t="shared" si="0"/>
        <v>0</v>
      </c>
      <c r="J55" s="37">
        <f>IF(B55="",0,VLOOKUP(B55,Tabla1[],2,0))</f>
        <v>0</v>
      </c>
      <c r="K55" s="37">
        <f t="shared" si="1"/>
        <v>0</v>
      </c>
      <c r="L55" s="112"/>
      <c r="M55" s="113"/>
    </row>
    <row r="56" spans="1:13" ht="16.5" customHeight="1" x14ac:dyDescent="0.3">
      <c r="A56" s="22"/>
      <c r="B56" s="34"/>
      <c r="C56" s="110"/>
      <c r="D56" s="111"/>
      <c r="E56" s="19"/>
      <c r="F56" s="19"/>
      <c r="G56" s="19"/>
      <c r="H56" s="19"/>
      <c r="I56" s="37">
        <f t="shared" si="0"/>
        <v>0</v>
      </c>
      <c r="J56" s="37">
        <f>IF(B56="",0,VLOOKUP(B56,Tabla1[],2,0))</f>
        <v>0</v>
      </c>
      <c r="K56" s="37">
        <f t="shared" si="1"/>
        <v>0</v>
      </c>
      <c r="L56" s="112"/>
      <c r="M56" s="113"/>
    </row>
    <row r="57" spans="1:13" ht="16.5" customHeight="1" x14ac:dyDescent="0.3">
      <c r="A57" s="22"/>
      <c r="B57" s="34"/>
      <c r="C57" s="110"/>
      <c r="D57" s="111"/>
      <c r="E57" s="19"/>
      <c r="F57" s="19"/>
      <c r="G57" s="19"/>
      <c r="H57" s="19"/>
      <c r="I57" s="37">
        <f t="shared" si="0"/>
        <v>0</v>
      </c>
      <c r="J57" s="37">
        <f>IF(B57="",0,VLOOKUP(B57,Tabla1[],2,0))</f>
        <v>0</v>
      </c>
      <c r="K57" s="37">
        <f t="shared" si="1"/>
        <v>0</v>
      </c>
      <c r="L57" s="112"/>
      <c r="M57" s="113"/>
    </row>
    <row r="58" spans="1:13" ht="16.5" customHeight="1" x14ac:dyDescent="0.3">
      <c r="A58" s="22"/>
      <c r="B58" s="34"/>
      <c r="C58" s="110"/>
      <c r="D58" s="111"/>
      <c r="E58" s="19"/>
      <c r="F58" s="19"/>
      <c r="G58" s="19"/>
      <c r="H58" s="19"/>
      <c r="I58" s="37">
        <f t="shared" si="0"/>
        <v>0</v>
      </c>
      <c r="J58" s="37">
        <f>IF(B58="",0,VLOOKUP(B58,Tabla1[],2,0))</f>
        <v>0</v>
      </c>
      <c r="K58" s="37">
        <f t="shared" si="1"/>
        <v>0</v>
      </c>
      <c r="L58" s="112"/>
      <c r="M58" s="113"/>
    </row>
    <row r="59" spans="1:13" ht="16.5" customHeight="1" x14ac:dyDescent="0.3">
      <c r="A59" s="22"/>
      <c r="B59" s="34"/>
      <c r="C59" s="110"/>
      <c r="D59" s="111"/>
      <c r="E59" s="19"/>
      <c r="F59" s="19"/>
      <c r="G59" s="19"/>
      <c r="H59" s="19"/>
      <c r="I59" s="37">
        <f t="shared" si="0"/>
        <v>0</v>
      </c>
      <c r="J59" s="37">
        <f>IF(B59="",0,VLOOKUP(B59,Tabla1[],2,0))</f>
        <v>0</v>
      </c>
      <c r="K59" s="37">
        <f t="shared" si="1"/>
        <v>0</v>
      </c>
      <c r="L59" s="112"/>
      <c r="M59" s="113"/>
    </row>
    <row r="60" spans="1:13" ht="16.5" customHeight="1" x14ac:dyDescent="0.3">
      <c r="A60" s="22"/>
      <c r="B60" s="34"/>
      <c r="C60" s="110"/>
      <c r="D60" s="111"/>
      <c r="E60" s="19"/>
      <c r="F60" s="19"/>
      <c r="G60" s="19"/>
      <c r="H60" s="19"/>
      <c r="I60" s="37">
        <f t="shared" si="0"/>
        <v>0</v>
      </c>
      <c r="J60" s="37">
        <f>IF(B60="",0,VLOOKUP(B60,Tabla1[],2,0))</f>
        <v>0</v>
      </c>
      <c r="K60" s="37">
        <f t="shared" si="1"/>
        <v>0</v>
      </c>
      <c r="L60" s="112"/>
      <c r="M60" s="113"/>
    </row>
    <row r="61" spans="1:13" ht="16.5" customHeight="1" x14ac:dyDescent="0.3">
      <c r="A61" s="22"/>
      <c r="B61" s="34"/>
      <c r="C61" s="110"/>
      <c r="D61" s="111"/>
      <c r="E61" s="19"/>
      <c r="F61" s="19"/>
      <c r="G61" s="19"/>
      <c r="H61" s="19"/>
      <c r="I61" s="37">
        <f t="shared" si="0"/>
        <v>0</v>
      </c>
      <c r="J61" s="37">
        <f>IF(B61="",0,VLOOKUP(B61,Tabla1[],2,0))</f>
        <v>0</v>
      </c>
      <c r="K61" s="37">
        <f t="shared" si="1"/>
        <v>0</v>
      </c>
      <c r="L61" s="112"/>
      <c r="M61" s="113"/>
    </row>
    <row r="62" spans="1:13" ht="16.5" customHeight="1" x14ac:dyDescent="0.3">
      <c r="A62" s="22"/>
      <c r="B62" s="34"/>
      <c r="C62" s="110"/>
      <c r="D62" s="111"/>
      <c r="E62" s="19"/>
      <c r="F62" s="19"/>
      <c r="G62" s="19"/>
      <c r="H62" s="19"/>
      <c r="I62" s="37">
        <f t="shared" si="0"/>
        <v>0</v>
      </c>
      <c r="J62" s="37">
        <f>IF(B62="",0,VLOOKUP(B62,Tabla1[],2,0))</f>
        <v>0</v>
      </c>
      <c r="K62" s="37">
        <f t="shared" si="1"/>
        <v>0</v>
      </c>
      <c r="L62" s="112"/>
      <c r="M62" s="113"/>
    </row>
    <row r="63" spans="1:13" ht="16.5" customHeight="1" x14ac:dyDescent="0.3">
      <c r="A63" s="22"/>
      <c r="B63" s="34"/>
      <c r="C63" s="110"/>
      <c r="D63" s="111"/>
      <c r="E63" s="19"/>
      <c r="F63" s="19"/>
      <c r="G63" s="19"/>
      <c r="H63" s="19"/>
      <c r="I63" s="37">
        <f t="shared" si="0"/>
        <v>0</v>
      </c>
      <c r="J63" s="37">
        <f>IF(B63="",0,VLOOKUP(B63,Tabla1[],2,0))</f>
        <v>0</v>
      </c>
      <c r="K63" s="37">
        <f t="shared" si="1"/>
        <v>0</v>
      </c>
      <c r="L63" s="112"/>
      <c r="M63" s="113"/>
    </row>
    <row r="64" spans="1:13" ht="16.5" customHeight="1" x14ac:dyDescent="0.3">
      <c r="A64" s="22"/>
      <c r="B64" s="34"/>
      <c r="C64" s="110"/>
      <c r="D64" s="111"/>
      <c r="E64" s="19"/>
      <c r="F64" s="19"/>
      <c r="G64" s="19"/>
      <c r="H64" s="19"/>
      <c r="I64" s="37">
        <f t="shared" si="0"/>
        <v>0</v>
      </c>
      <c r="J64" s="37">
        <f>IF(B64="",0,VLOOKUP(B64,Tabla1[],2,0))</f>
        <v>0</v>
      </c>
      <c r="K64" s="37">
        <f t="shared" si="1"/>
        <v>0</v>
      </c>
      <c r="L64" s="112"/>
      <c r="M64" s="113"/>
    </row>
    <row r="65" spans="1:13" ht="16.5" customHeight="1" x14ac:dyDescent="0.3">
      <c r="A65" s="22"/>
      <c r="B65" s="34"/>
      <c r="C65" s="110"/>
      <c r="D65" s="111"/>
      <c r="E65" s="19"/>
      <c r="F65" s="19"/>
      <c r="G65" s="19"/>
      <c r="H65" s="19"/>
      <c r="I65" s="37">
        <f t="shared" si="0"/>
        <v>0</v>
      </c>
      <c r="J65" s="37">
        <f>IF(B65="",0,VLOOKUP(B65,Tabla1[],2,0))</f>
        <v>0</v>
      </c>
      <c r="K65" s="37">
        <f t="shared" si="1"/>
        <v>0</v>
      </c>
      <c r="L65" s="112"/>
      <c r="M65" s="113"/>
    </row>
    <row r="66" spans="1:13" ht="16.5" customHeight="1" x14ac:dyDescent="0.3">
      <c r="A66" s="22"/>
      <c r="B66" s="34"/>
      <c r="C66" s="110"/>
      <c r="D66" s="111"/>
      <c r="E66" s="19"/>
      <c r="F66" s="19"/>
      <c r="G66" s="19"/>
      <c r="H66" s="19"/>
      <c r="I66" s="37">
        <f t="shared" si="0"/>
        <v>0</v>
      </c>
      <c r="J66" s="37">
        <f>IF(B66="",0,VLOOKUP(B66,Tabla1[],2,0))</f>
        <v>0</v>
      </c>
      <c r="K66" s="37">
        <f t="shared" si="1"/>
        <v>0</v>
      </c>
      <c r="L66" s="112"/>
      <c r="M66" s="113"/>
    </row>
    <row r="67" spans="1:13" ht="16.5" customHeight="1" x14ac:dyDescent="0.3">
      <c r="A67" s="22"/>
      <c r="B67" s="34"/>
      <c r="C67" s="110"/>
      <c r="D67" s="111"/>
      <c r="E67" s="19"/>
      <c r="F67" s="19"/>
      <c r="G67" s="19"/>
      <c r="H67" s="19"/>
      <c r="I67" s="37">
        <f t="shared" si="0"/>
        <v>0</v>
      </c>
      <c r="J67" s="37">
        <f>IF(B67="",0,VLOOKUP(B67,Tabla1[],2,0))</f>
        <v>0</v>
      </c>
      <c r="K67" s="37">
        <f t="shared" si="1"/>
        <v>0</v>
      </c>
      <c r="L67" s="112"/>
      <c r="M67" s="113"/>
    </row>
    <row r="68" spans="1:13" ht="16.5" customHeight="1" x14ac:dyDescent="0.3">
      <c r="A68" s="22"/>
      <c r="B68" s="34"/>
      <c r="C68" s="110"/>
      <c r="D68" s="111"/>
      <c r="E68" s="19"/>
      <c r="F68" s="19"/>
      <c r="G68" s="19"/>
      <c r="H68" s="19"/>
      <c r="I68" s="37">
        <f t="shared" ref="I68:I150" si="2">E68-F68-G68</f>
        <v>0</v>
      </c>
      <c r="J68" s="37">
        <f>IF(B68="",0,VLOOKUP(B68,Tabla1[],2,0))</f>
        <v>0</v>
      </c>
      <c r="K68" s="37">
        <f t="shared" ref="K68:K131" si="3">IF(E68&lt;0,J68*(-1),J68)</f>
        <v>0</v>
      </c>
      <c r="L68" s="112"/>
      <c r="M68" s="113"/>
    </row>
    <row r="69" spans="1:13" ht="16.5" customHeight="1" x14ac:dyDescent="0.3">
      <c r="A69" s="22"/>
      <c r="B69" s="34"/>
      <c r="C69" s="110"/>
      <c r="D69" s="111"/>
      <c r="E69" s="19"/>
      <c r="F69" s="19"/>
      <c r="G69" s="19"/>
      <c r="H69" s="19"/>
      <c r="I69" s="37">
        <f t="shared" si="2"/>
        <v>0</v>
      </c>
      <c r="J69" s="37">
        <f>IF(B69="",0,VLOOKUP(B69,Tabla1[],2,0))</f>
        <v>0</v>
      </c>
      <c r="K69" s="37">
        <f t="shared" si="3"/>
        <v>0</v>
      </c>
      <c r="L69" s="112"/>
      <c r="M69" s="113"/>
    </row>
    <row r="70" spans="1:13" ht="16.5" customHeight="1" x14ac:dyDescent="0.3">
      <c r="A70" s="22"/>
      <c r="B70" s="34"/>
      <c r="C70" s="110"/>
      <c r="D70" s="111"/>
      <c r="E70" s="19"/>
      <c r="F70" s="19"/>
      <c r="G70" s="19"/>
      <c r="H70" s="19"/>
      <c r="I70" s="37">
        <f t="shared" si="2"/>
        <v>0</v>
      </c>
      <c r="J70" s="37">
        <f>IF(B70="",0,VLOOKUP(B70,Tabla1[],2,0))</f>
        <v>0</v>
      </c>
      <c r="K70" s="37">
        <f t="shared" si="3"/>
        <v>0</v>
      </c>
      <c r="L70" s="112"/>
      <c r="M70" s="113"/>
    </row>
    <row r="71" spans="1:13" ht="16.5" customHeight="1" x14ac:dyDescent="0.3">
      <c r="A71" s="22"/>
      <c r="B71" s="34"/>
      <c r="C71" s="110"/>
      <c r="D71" s="111"/>
      <c r="E71" s="19"/>
      <c r="F71" s="19"/>
      <c r="G71" s="19"/>
      <c r="H71" s="19"/>
      <c r="I71" s="37">
        <f t="shared" si="2"/>
        <v>0</v>
      </c>
      <c r="J71" s="37">
        <f>IF(B71="",0,VLOOKUP(B71,Tabla1[],2,0))</f>
        <v>0</v>
      </c>
      <c r="K71" s="37">
        <f t="shared" si="3"/>
        <v>0</v>
      </c>
      <c r="L71" s="112"/>
      <c r="M71" s="113"/>
    </row>
    <row r="72" spans="1:13" ht="16.5" customHeight="1" x14ac:dyDescent="0.3">
      <c r="A72" s="22"/>
      <c r="B72" s="34"/>
      <c r="C72" s="110"/>
      <c r="D72" s="111"/>
      <c r="E72" s="19"/>
      <c r="F72" s="19"/>
      <c r="G72" s="19"/>
      <c r="H72" s="19"/>
      <c r="I72" s="37">
        <f t="shared" si="2"/>
        <v>0</v>
      </c>
      <c r="J72" s="37">
        <f>IF(B72="",0,VLOOKUP(B72,Tabla1[],2,0))</f>
        <v>0</v>
      </c>
      <c r="K72" s="37">
        <f t="shared" si="3"/>
        <v>0</v>
      </c>
      <c r="L72" s="112"/>
      <c r="M72" s="113"/>
    </row>
    <row r="73" spans="1:13" ht="16.5" customHeight="1" x14ac:dyDescent="0.3">
      <c r="A73" s="22"/>
      <c r="B73" s="34"/>
      <c r="C73" s="110"/>
      <c r="D73" s="111"/>
      <c r="E73" s="19"/>
      <c r="F73" s="19"/>
      <c r="G73" s="19"/>
      <c r="H73" s="19"/>
      <c r="I73" s="37">
        <f t="shared" si="2"/>
        <v>0</v>
      </c>
      <c r="J73" s="37">
        <f>IF(B73="",0,VLOOKUP(B73,Tabla1[],2,0))</f>
        <v>0</v>
      </c>
      <c r="K73" s="37">
        <f t="shared" si="3"/>
        <v>0</v>
      </c>
      <c r="L73" s="112"/>
      <c r="M73" s="113"/>
    </row>
    <row r="74" spans="1:13" ht="16.5" customHeight="1" x14ac:dyDescent="0.3">
      <c r="A74" s="22"/>
      <c r="B74" s="34"/>
      <c r="C74" s="110"/>
      <c r="D74" s="111"/>
      <c r="E74" s="19"/>
      <c r="F74" s="19"/>
      <c r="G74" s="19"/>
      <c r="H74" s="19"/>
      <c r="I74" s="37">
        <f t="shared" si="2"/>
        <v>0</v>
      </c>
      <c r="J74" s="37">
        <f>IF(B74="",0,VLOOKUP(B74,Tabla1[],2,0))</f>
        <v>0</v>
      </c>
      <c r="K74" s="37">
        <f t="shared" si="3"/>
        <v>0</v>
      </c>
      <c r="L74" s="112"/>
      <c r="M74" s="113"/>
    </row>
    <row r="75" spans="1:13" ht="16.5" customHeight="1" x14ac:dyDescent="0.3">
      <c r="A75" s="22"/>
      <c r="B75" s="34"/>
      <c r="C75" s="110"/>
      <c r="D75" s="111"/>
      <c r="E75" s="19"/>
      <c r="F75" s="19"/>
      <c r="G75" s="19"/>
      <c r="H75" s="19"/>
      <c r="I75" s="37">
        <f t="shared" si="2"/>
        <v>0</v>
      </c>
      <c r="J75" s="37">
        <f>IF(B75="",0,VLOOKUP(B75,Tabla1[],2,0))</f>
        <v>0</v>
      </c>
      <c r="K75" s="37">
        <f t="shared" si="3"/>
        <v>0</v>
      </c>
      <c r="L75" s="112"/>
      <c r="M75" s="113"/>
    </row>
    <row r="76" spans="1:13" ht="16.5" customHeight="1" x14ac:dyDescent="0.3">
      <c r="A76" s="22"/>
      <c r="B76" s="34"/>
      <c r="C76" s="110"/>
      <c r="D76" s="111"/>
      <c r="E76" s="19"/>
      <c r="F76" s="19"/>
      <c r="G76" s="19"/>
      <c r="H76" s="19"/>
      <c r="I76" s="37">
        <f t="shared" si="2"/>
        <v>0</v>
      </c>
      <c r="J76" s="37">
        <f>IF(B76="",0,VLOOKUP(B76,Tabla1[],2,0))</f>
        <v>0</v>
      </c>
      <c r="K76" s="37">
        <f t="shared" si="3"/>
        <v>0</v>
      </c>
      <c r="L76" s="112"/>
      <c r="M76" s="113"/>
    </row>
    <row r="77" spans="1:13" ht="16.5" customHeight="1" x14ac:dyDescent="0.3">
      <c r="A77" s="22"/>
      <c r="B77" s="34"/>
      <c r="C77" s="110"/>
      <c r="D77" s="111"/>
      <c r="E77" s="19"/>
      <c r="F77" s="19"/>
      <c r="G77" s="19"/>
      <c r="H77" s="19"/>
      <c r="I77" s="37">
        <f t="shared" si="2"/>
        <v>0</v>
      </c>
      <c r="J77" s="37">
        <f>IF(B77="",0,VLOOKUP(B77,Tabla1[],2,0))</f>
        <v>0</v>
      </c>
      <c r="K77" s="37">
        <f t="shared" si="3"/>
        <v>0</v>
      </c>
      <c r="L77" s="112"/>
      <c r="M77" s="113"/>
    </row>
    <row r="78" spans="1:13" ht="16.5" customHeight="1" x14ac:dyDescent="0.3">
      <c r="A78" s="22"/>
      <c r="B78" s="34"/>
      <c r="C78" s="110"/>
      <c r="D78" s="111"/>
      <c r="E78" s="19"/>
      <c r="F78" s="19"/>
      <c r="G78" s="19"/>
      <c r="H78" s="19"/>
      <c r="I78" s="37">
        <f t="shared" si="2"/>
        <v>0</v>
      </c>
      <c r="J78" s="37">
        <f>IF(B78="",0,VLOOKUP(B78,Tabla1[],2,0))</f>
        <v>0</v>
      </c>
      <c r="K78" s="37">
        <f t="shared" si="3"/>
        <v>0</v>
      </c>
      <c r="L78" s="112"/>
      <c r="M78" s="113"/>
    </row>
    <row r="79" spans="1:13" ht="16.5" customHeight="1" x14ac:dyDescent="0.3">
      <c r="A79" s="22"/>
      <c r="B79" s="34"/>
      <c r="C79" s="110"/>
      <c r="D79" s="111"/>
      <c r="E79" s="19"/>
      <c r="F79" s="19"/>
      <c r="G79" s="19"/>
      <c r="H79" s="19"/>
      <c r="I79" s="37">
        <f t="shared" si="2"/>
        <v>0</v>
      </c>
      <c r="J79" s="37">
        <f>IF(B79="",0,VLOOKUP(B79,Tabla1[],2,0))</f>
        <v>0</v>
      </c>
      <c r="K79" s="37">
        <f t="shared" si="3"/>
        <v>0</v>
      </c>
      <c r="L79" s="112"/>
      <c r="M79" s="113"/>
    </row>
    <row r="80" spans="1:13" ht="16.5" customHeight="1" x14ac:dyDescent="0.3">
      <c r="A80" s="22"/>
      <c r="B80" s="34"/>
      <c r="C80" s="110"/>
      <c r="D80" s="111"/>
      <c r="E80" s="19"/>
      <c r="F80" s="19"/>
      <c r="G80" s="19"/>
      <c r="H80" s="19"/>
      <c r="I80" s="37">
        <f t="shared" si="2"/>
        <v>0</v>
      </c>
      <c r="J80" s="37">
        <f>IF(B80="",0,VLOOKUP(B80,Tabla1[],2,0))</f>
        <v>0</v>
      </c>
      <c r="K80" s="37">
        <f t="shared" si="3"/>
        <v>0</v>
      </c>
      <c r="L80" s="112"/>
      <c r="M80" s="113"/>
    </row>
    <row r="81" spans="1:13" ht="16.5" customHeight="1" x14ac:dyDescent="0.3">
      <c r="A81" s="22"/>
      <c r="B81" s="34"/>
      <c r="C81" s="110"/>
      <c r="D81" s="111"/>
      <c r="E81" s="19"/>
      <c r="F81" s="19"/>
      <c r="G81" s="19"/>
      <c r="H81" s="19"/>
      <c r="I81" s="37">
        <f t="shared" si="2"/>
        <v>0</v>
      </c>
      <c r="J81" s="37">
        <f>IF(B81="",0,VLOOKUP(B81,Tabla1[],2,0))</f>
        <v>0</v>
      </c>
      <c r="K81" s="37">
        <f t="shared" si="3"/>
        <v>0</v>
      </c>
      <c r="L81" s="112"/>
      <c r="M81" s="113"/>
    </row>
    <row r="82" spans="1:13" ht="16.5" customHeight="1" x14ac:dyDescent="0.3">
      <c r="A82" s="22"/>
      <c r="B82" s="34"/>
      <c r="C82" s="110"/>
      <c r="D82" s="111"/>
      <c r="E82" s="19"/>
      <c r="F82" s="19"/>
      <c r="G82" s="19"/>
      <c r="H82" s="19"/>
      <c r="I82" s="37">
        <f t="shared" si="2"/>
        <v>0</v>
      </c>
      <c r="J82" s="37">
        <f>IF(B82="",0,VLOOKUP(B82,Tabla1[],2,0))</f>
        <v>0</v>
      </c>
      <c r="K82" s="37">
        <f t="shared" si="3"/>
        <v>0</v>
      </c>
      <c r="L82" s="112"/>
      <c r="M82" s="113"/>
    </row>
    <row r="83" spans="1:13" ht="16.5" customHeight="1" x14ac:dyDescent="0.3">
      <c r="A83" s="22"/>
      <c r="B83" s="34"/>
      <c r="C83" s="110"/>
      <c r="D83" s="111"/>
      <c r="E83" s="19"/>
      <c r="F83" s="19"/>
      <c r="G83" s="19"/>
      <c r="H83" s="19"/>
      <c r="I83" s="37">
        <f t="shared" si="2"/>
        <v>0</v>
      </c>
      <c r="J83" s="37">
        <f>IF(B83="",0,VLOOKUP(B83,Tabla1[],2,0))</f>
        <v>0</v>
      </c>
      <c r="K83" s="37">
        <f t="shared" si="3"/>
        <v>0</v>
      </c>
      <c r="L83" s="112"/>
      <c r="M83" s="113"/>
    </row>
    <row r="84" spans="1:13" ht="16.5" customHeight="1" x14ac:dyDescent="0.3">
      <c r="A84" s="22"/>
      <c r="B84" s="34"/>
      <c r="C84" s="110"/>
      <c r="D84" s="111"/>
      <c r="E84" s="19"/>
      <c r="F84" s="19"/>
      <c r="G84" s="19"/>
      <c r="H84" s="19"/>
      <c r="I84" s="37">
        <f t="shared" si="2"/>
        <v>0</v>
      </c>
      <c r="J84" s="37">
        <f>IF(B84="",0,VLOOKUP(B84,Tabla1[],2,0))</f>
        <v>0</v>
      </c>
      <c r="K84" s="37">
        <f t="shared" si="3"/>
        <v>0</v>
      </c>
      <c r="L84" s="112"/>
      <c r="M84" s="113"/>
    </row>
    <row r="85" spans="1:13" ht="16.5" customHeight="1" x14ac:dyDescent="0.3">
      <c r="A85" s="22"/>
      <c r="B85" s="34"/>
      <c r="C85" s="110"/>
      <c r="D85" s="111"/>
      <c r="E85" s="19"/>
      <c r="F85" s="19"/>
      <c r="G85" s="19"/>
      <c r="H85" s="19"/>
      <c r="I85" s="37">
        <f t="shared" si="2"/>
        <v>0</v>
      </c>
      <c r="J85" s="37">
        <f>IF(B85="",0,VLOOKUP(B85,Tabla1[],2,0))</f>
        <v>0</v>
      </c>
      <c r="K85" s="37">
        <f t="shared" si="3"/>
        <v>0</v>
      </c>
      <c r="L85" s="112"/>
      <c r="M85" s="113"/>
    </row>
    <row r="86" spans="1:13" ht="16.5" customHeight="1" x14ac:dyDescent="0.3">
      <c r="A86" s="22"/>
      <c r="B86" s="34"/>
      <c r="C86" s="110"/>
      <c r="D86" s="111"/>
      <c r="E86" s="19"/>
      <c r="F86" s="19"/>
      <c r="G86" s="19"/>
      <c r="H86" s="19"/>
      <c r="I86" s="37">
        <f t="shared" si="2"/>
        <v>0</v>
      </c>
      <c r="J86" s="37">
        <f>IF(B86="",0,VLOOKUP(B86,Tabla1[],2,0))</f>
        <v>0</v>
      </c>
      <c r="K86" s="37">
        <f t="shared" si="3"/>
        <v>0</v>
      </c>
      <c r="L86" s="112"/>
      <c r="M86" s="113"/>
    </row>
    <row r="87" spans="1:13" ht="16.5" customHeight="1" x14ac:dyDescent="0.3">
      <c r="A87" s="22"/>
      <c r="B87" s="34"/>
      <c r="C87" s="110"/>
      <c r="D87" s="111"/>
      <c r="E87" s="19"/>
      <c r="F87" s="19"/>
      <c r="G87" s="19"/>
      <c r="H87" s="19"/>
      <c r="I87" s="37">
        <f t="shared" si="2"/>
        <v>0</v>
      </c>
      <c r="J87" s="37">
        <f>IF(B87="",0,VLOOKUP(B87,Tabla1[],2,0))</f>
        <v>0</v>
      </c>
      <c r="K87" s="37">
        <f t="shared" si="3"/>
        <v>0</v>
      </c>
      <c r="L87" s="112"/>
      <c r="M87" s="113"/>
    </row>
    <row r="88" spans="1:13" ht="16.5" customHeight="1" x14ac:dyDescent="0.3">
      <c r="A88" s="22"/>
      <c r="B88" s="34"/>
      <c r="C88" s="110"/>
      <c r="D88" s="111"/>
      <c r="E88" s="19"/>
      <c r="F88" s="19"/>
      <c r="G88" s="19"/>
      <c r="H88" s="19"/>
      <c r="I88" s="37">
        <f t="shared" si="2"/>
        <v>0</v>
      </c>
      <c r="J88" s="37">
        <f>IF(B88="",0,VLOOKUP(B88,Tabla1[],2,0))</f>
        <v>0</v>
      </c>
      <c r="K88" s="37">
        <f t="shared" si="3"/>
        <v>0</v>
      </c>
      <c r="L88" s="112"/>
      <c r="M88" s="113"/>
    </row>
    <row r="89" spans="1:13" ht="16.5" customHeight="1" x14ac:dyDescent="0.3">
      <c r="A89" s="22"/>
      <c r="B89" s="34"/>
      <c r="C89" s="110"/>
      <c r="D89" s="111"/>
      <c r="E89" s="19"/>
      <c r="F89" s="19"/>
      <c r="G89" s="19"/>
      <c r="H89" s="19"/>
      <c r="I89" s="37">
        <f t="shared" si="2"/>
        <v>0</v>
      </c>
      <c r="J89" s="37">
        <f>IF(B89="",0,VLOOKUP(B89,Tabla1[],2,0))</f>
        <v>0</v>
      </c>
      <c r="K89" s="37">
        <f t="shared" si="3"/>
        <v>0</v>
      </c>
      <c r="L89" s="112"/>
      <c r="M89" s="113"/>
    </row>
    <row r="90" spans="1:13" ht="16.5" customHeight="1" x14ac:dyDescent="0.3">
      <c r="A90" s="22"/>
      <c r="B90" s="34"/>
      <c r="C90" s="110"/>
      <c r="D90" s="111"/>
      <c r="E90" s="19"/>
      <c r="F90" s="19"/>
      <c r="G90" s="19"/>
      <c r="H90" s="19"/>
      <c r="I90" s="37">
        <f t="shared" si="2"/>
        <v>0</v>
      </c>
      <c r="J90" s="37">
        <f>IF(B90="",0,VLOOKUP(B90,Tabla1[],2,0))</f>
        <v>0</v>
      </c>
      <c r="K90" s="37">
        <f t="shared" si="3"/>
        <v>0</v>
      </c>
      <c r="L90" s="112"/>
      <c r="M90" s="113"/>
    </row>
    <row r="91" spans="1:13" ht="16.5" customHeight="1" x14ac:dyDescent="0.3">
      <c r="A91" s="22"/>
      <c r="B91" s="34"/>
      <c r="C91" s="110"/>
      <c r="D91" s="111"/>
      <c r="E91" s="19"/>
      <c r="F91" s="19"/>
      <c r="G91" s="19"/>
      <c r="H91" s="19"/>
      <c r="I91" s="37">
        <f t="shared" si="2"/>
        <v>0</v>
      </c>
      <c r="J91" s="37">
        <f>IF(B91="",0,VLOOKUP(B91,Tabla1[],2,0))</f>
        <v>0</v>
      </c>
      <c r="K91" s="37">
        <f t="shared" si="3"/>
        <v>0</v>
      </c>
      <c r="L91" s="112"/>
      <c r="M91" s="113"/>
    </row>
    <row r="92" spans="1:13" ht="16.5" customHeight="1" x14ac:dyDescent="0.3">
      <c r="A92" s="22"/>
      <c r="B92" s="34"/>
      <c r="C92" s="110"/>
      <c r="D92" s="111"/>
      <c r="E92" s="19"/>
      <c r="F92" s="19"/>
      <c r="G92" s="19"/>
      <c r="H92" s="19"/>
      <c r="I92" s="37">
        <f t="shared" si="2"/>
        <v>0</v>
      </c>
      <c r="J92" s="37">
        <f>IF(B92="",0,VLOOKUP(B92,Tabla1[],2,0))</f>
        <v>0</v>
      </c>
      <c r="K92" s="37">
        <f t="shared" si="3"/>
        <v>0</v>
      </c>
      <c r="L92" s="112"/>
      <c r="M92" s="113"/>
    </row>
    <row r="93" spans="1:13" ht="16.5" customHeight="1" x14ac:dyDescent="0.3">
      <c r="A93" s="22"/>
      <c r="B93" s="34"/>
      <c r="C93" s="110"/>
      <c r="D93" s="111"/>
      <c r="E93" s="19"/>
      <c r="F93" s="19"/>
      <c r="G93" s="19"/>
      <c r="H93" s="19"/>
      <c r="I93" s="37">
        <f t="shared" si="2"/>
        <v>0</v>
      </c>
      <c r="J93" s="37">
        <f>IF(B93="",0,VLOOKUP(B93,Tabla1[],2,0))</f>
        <v>0</v>
      </c>
      <c r="K93" s="37">
        <f t="shared" si="3"/>
        <v>0</v>
      </c>
      <c r="L93" s="112"/>
      <c r="M93" s="113"/>
    </row>
    <row r="94" spans="1:13" ht="16.5" customHeight="1" x14ac:dyDescent="0.3">
      <c r="A94" s="22"/>
      <c r="B94" s="34"/>
      <c r="C94" s="110"/>
      <c r="D94" s="111"/>
      <c r="E94" s="19"/>
      <c r="F94" s="19"/>
      <c r="G94" s="19"/>
      <c r="H94" s="19"/>
      <c r="I94" s="37">
        <f t="shared" si="2"/>
        <v>0</v>
      </c>
      <c r="J94" s="37">
        <f>IF(B94="",0,VLOOKUP(B94,Tabla1[],2,0))</f>
        <v>0</v>
      </c>
      <c r="K94" s="37">
        <f t="shared" si="3"/>
        <v>0</v>
      </c>
      <c r="L94" s="112"/>
      <c r="M94" s="113"/>
    </row>
    <row r="95" spans="1:13" ht="16.5" customHeight="1" x14ac:dyDescent="0.3">
      <c r="A95" s="22"/>
      <c r="B95" s="34"/>
      <c r="C95" s="110"/>
      <c r="D95" s="111"/>
      <c r="E95" s="19"/>
      <c r="F95" s="19"/>
      <c r="G95" s="19"/>
      <c r="H95" s="19"/>
      <c r="I95" s="37">
        <f t="shared" si="2"/>
        <v>0</v>
      </c>
      <c r="J95" s="37">
        <f>IF(B95="",0,VLOOKUP(B95,Tabla1[],2,0))</f>
        <v>0</v>
      </c>
      <c r="K95" s="37">
        <f t="shared" si="3"/>
        <v>0</v>
      </c>
      <c r="L95" s="112"/>
      <c r="M95" s="113"/>
    </row>
    <row r="96" spans="1:13" ht="16.5" customHeight="1" x14ac:dyDescent="0.3">
      <c r="A96" s="22"/>
      <c r="B96" s="34"/>
      <c r="C96" s="110"/>
      <c r="D96" s="111"/>
      <c r="E96" s="19"/>
      <c r="F96" s="19"/>
      <c r="G96" s="19"/>
      <c r="H96" s="19"/>
      <c r="I96" s="37">
        <f t="shared" si="2"/>
        <v>0</v>
      </c>
      <c r="J96" s="37">
        <f>IF(B96="",0,VLOOKUP(B96,Tabla1[],2,0))</f>
        <v>0</v>
      </c>
      <c r="K96" s="37">
        <f t="shared" si="3"/>
        <v>0</v>
      </c>
      <c r="L96" s="112"/>
      <c r="M96" s="113"/>
    </row>
    <row r="97" spans="1:13" ht="16.5" customHeight="1" x14ac:dyDescent="0.3">
      <c r="A97" s="22"/>
      <c r="B97" s="34"/>
      <c r="C97" s="110"/>
      <c r="D97" s="111"/>
      <c r="E97" s="19"/>
      <c r="F97" s="19"/>
      <c r="G97" s="19"/>
      <c r="H97" s="19"/>
      <c r="I97" s="37">
        <f t="shared" si="2"/>
        <v>0</v>
      </c>
      <c r="J97" s="37">
        <f>IF(B97="",0,VLOOKUP(B97,Tabla1[],2,0))</f>
        <v>0</v>
      </c>
      <c r="K97" s="37">
        <f t="shared" si="3"/>
        <v>0</v>
      </c>
      <c r="L97" s="112"/>
      <c r="M97" s="113"/>
    </row>
    <row r="98" spans="1:13" ht="16.5" customHeight="1" x14ac:dyDescent="0.3">
      <c r="A98" s="22"/>
      <c r="B98" s="34"/>
      <c r="C98" s="110"/>
      <c r="D98" s="111"/>
      <c r="E98" s="19"/>
      <c r="F98" s="19"/>
      <c r="G98" s="19"/>
      <c r="H98" s="19"/>
      <c r="I98" s="37">
        <f t="shared" si="2"/>
        <v>0</v>
      </c>
      <c r="J98" s="37">
        <f>IF(B98="",0,VLOOKUP(B98,Tabla1[],2,0))</f>
        <v>0</v>
      </c>
      <c r="K98" s="37">
        <f t="shared" si="3"/>
        <v>0</v>
      </c>
      <c r="L98" s="112"/>
      <c r="M98" s="113"/>
    </row>
    <row r="99" spans="1:13" ht="16.5" customHeight="1" x14ac:dyDescent="0.3">
      <c r="A99" s="22"/>
      <c r="B99" s="34"/>
      <c r="C99" s="110"/>
      <c r="D99" s="111"/>
      <c r="E99" s="19"/>
      <c r="F99" s="19"/>
      <c r="G99" s="19"/>
      <c r="H99" s="19"/>
      <c r="I99" s="37">
        <f t="shared" si="2"/>
        <v>0</v>
      </c>
      <c r="J99" s="37">
        <f>IF(B99="",0,VLOOKUP(B99,Tabla1[],2,0))</f>
        <v>0</v>
      </c>
      <c r="K99" s="37">
        <f t="shared" si="3"/>
        <v>0</v>
      </c>
      <c r="L99" s="112"/>
      <c r="M99" s="113"/>
    </row>
    <row r="100" spans="1:13" ht="16.5" customHeight="1" x14ac:dyDescent="0.3">
      <c r="A100" s="22"/>
      <c r="B100" s="34"/>
      <c r="C100" s="110"/>
      <c r="D100" s="111"/>
      <c r="E100" s="19"/>
      <c r="F100" s="19"/>
      <c r="G100" s="19"/>
      <c r="H100" s="19"/>
      <c r="I100" s="37">
        <f t="shared" si="2"/>
        <v>0</v>
      </c>
      <c r="J100" s="37">
        <f>IF(B100="",0,VLOOKUP(B100,Tabla1[],2,0))</f>
        <v>0</v>
      </c>
      <c r="K100" s="37">
        <f t="shared" si="3"/>
        <v>0</v>
      </c>
      <c r="L100" s="112"/>
      <c r="M100" s="113"/>
    </row>
    <row r="101" spans="1:13" ht="16.5" customHeight="1" x14ac:dyDescent="0.3">
      <c r="A101" s="22"/>
      <c r="B101" s="34"/>
      <c r="C101" s="110"/>
      <c r="D101" s="111"/>
      <c r="E101" s="19"/>
      <c r="F101" s="19"/>
      <c r="G101" s="19"/>
      <c r="H101" s="19"/>
      <c r="I101" s="37">
        <f t="shared" si="2"/>
        <v>0</v>
      </c>
      <c r="J101" s="37">
        <f>IF(B101="",0,VLOOKUP(B101,Tabla1[],2,0))</f>
        <v>0</v>
      </c>
      <c r="K101" s="37">
        <f t="shared" si="3"/>
        <v>0</v>
      </c>
      <c r="L101" s="112"/>
      <c r="M101" s="113"/>
    </row>
    <row r="102" spans="1:13" ht="16.5" customHeight="1" x14ac:dyDescent="0.3">
      <c r="A102" s="22"/>
      <c r="B102" s="34"/>
      <c r="C102" s="110"/>
      <c r="D102" s="111"/>
      <c r="E102" s="19"/>
      <c r="F102" s="19"/>
      <c r="G102" s="19"/>
      <c r="H102" s="19"/>
      <c r="I102" s="37">
        <f t="shared" si="2"/>
        <v>0</v>
      </c>
      <c r="J102" s="37">
        <f>IF(B102="",0,VLOOKUP(B102,Tabla1[],2,0))</f>
        <v>0</v>
      </c>
      <c r="K102" s="37">
        <f t="shared" si="3"/>
        <v>0</v>
      </c>
      <c r="L102" s="112"/>
      <c r="M102" s="113"/>
    </row>
    <row r="103" spans="1:13" ht="16.5" customHeight="1" x14ac:dyDescent="0.3">
      <c r="A103" s="22"/>
      <c r="B103" s="34"/>
      <c r="C103" s="110"/>
      <c r="D103" s="111"/>
      <c r="E103" s="19"/>
      <c r="F103" s="19"/>
      <c r="G103" s="19"/>
      <c r="H103" s="19"/>
      <c r="I103" s="37">
        <f t="shared" si="2"/>
        <v>0</v>
      </c>
      <c r="J103" s="37">
        <f>IF(B103="",0,VLOOKUP(B103,Tabla1[],2,0))</f>
        <v>0</v>
      </c>
      <c r="K103" s="37">
        <f t="shared" si="3"/>
        <v>0</v>
      </c>
      <c r="L103" s="112"/>
      <c r="M103" s="113"/>
    </row>
    <row r="104" spans="1:13" ht="16.5" customHeight="1" x14ac:dyDescent="0.3">
      <c r="A104" s="22"/>
      <c r="B104" s="34"/>
      <c r="C104" s="110"/>
      <c r="D104" s="111"/>
      <c r="E104" s="19"/>
      <c r="F104" s="19"/>
      <c r="G104" s="19"/>
      <c r="H104" s="19"/>
      <c r="I104" s="37">
        <f t="shared" si="2"/>
        <v>0</v>
      </c>
      <c r="J104" s="37">
        <f>IF(B104="",0,VLOOKUP(B104,Tabla1[],2,0))</f>
        <v>0</v>
      </c>
      <c r="K104" s="37">
        <f t="shared" si="3"/>
        <v>0</v>
      </c>
      <c r="L104" s="112"/>
      <c r="M104" s="113"/>
    </row>
    <row r="105" spans="1:13" ht="16.5" customHeight="1" x14ac:dyDescent="0.3">
      <c r="A105" s="22"/>
      <c r="B105" s="34"/>
      <c r="C105" s="110"/>
      <c r="D105" s="111"/>
      <c r="E105" s="19"/>
      <c r="F105" s="19"/>
      <c r="G105" s="19"/>
      <c r="H105" s="19"/>
      <c r="I105" s="37">
        <f t="shared" si="2"/>
        <v>0</v>
      </c>
      <c r="J105" s="37">
        <f>IF(B105="",0,VLOOKUP(B105,Tabla1[],2,0))</f>
        <v>0</v>
      </c>
      <c r="K105" s="37">
        <f t="shared" si="3"/>
        <v>0</v>
      </c>
      <c r="L105" s="112"/>
      <c r="M105" s="113"/>
    </row>
    <row r="106" spans="1:13" ht="16.5" customHeight="1" x14ac:dyDescent="0.3">
      <c r="A106" s="22"/>
      <c r="B106" s="34"/>
      <c r="C106" s="110"/>
      <c r="D106" s="111"/>
      <c r="E106" s="19"/>
      <c r="F106" s="19"/>
      <c r="G106" s="19"/>
      <c r="H106" s="19"/>
      <c r="I106" s="37">
        <f t="shared" si="2"/>
        <v>0</v>
      </c>
      <c r="J106" s="37">
        <f>IF(B106="",0,VLOOKUP(B106,Tabla1[],2,0))</f>
        <v>0</v>
      </c>
      <c r="K106" s="37">
        <f t="shared" si="3"/>
        <v>0</v>
      </c>
      <c r="L106" s="112"/>
      <c r="M106" s="113"/>
    </row>
    <row r="107" spans="1:13" ht="16.5" customHeight="1" x14ac:dyDescent="0.3">
      <c r="A107" s="22"/>
      <c r="B107" s="34"/>
      <c r="C107" s="110"/>
      <c r="D107" s="111"/>
      <c r="E107" s="19"/>
      <c r="F107" s="19"/>
      <c r="G107" s="19"/>
      <c r="H107" s="19"/>
      <c r="I107" s="37">
        <f t="shared" si="2"/>
        <v>0</v>
      </c>
      <c r="J107" s="37">
        <f>IF(B107="",0,VLOOKUP(B107,Tabla1[],2,0))</f>
        <v>0</v>
      </c>
      <c r="K107" s="37">
        <f t="shared" si="3"/>
        <v>0</v>
      </c>
      <c r="L107" s="112"/>
      <c r="M107" s="113"/>
    </row>
    <row r="108" spans="1:13" ht="16.5" customHeight="1" x14ac:dyDescent="0.3">
      <c r="A108" s="22"/>
      <c r="B108" s="34"/>
      <c r="C108" s="110"/>
      <c r="D108" s="111"/>
      <c r="E108" s="19"/>
      <c r="F108" s="19"/>
      <c r="G108" s="19"/>
      <c r="H108" s="19"/>
      <c r="I108" s="37">
        <f t="shared" si="2"/>
        <v>0</v>
      </c>
      <c r="J108" s="37">
        <f>IF(B108="",0,VLOOKUP(B108,Tabla1[],2,0))</f>
        <v>0</v>
      </c>
      <c r="K108" s="37">
        <f t="shared" si="3"/>
        <v>0</v>
      </c>
      <c r="L108" s="112"/>
      <c r="M108" s="113"/>
    </row>
    <row r="109" spans="1:13" ht="16.5" customHeight="1" x14ac:dyDescent="0.3">
      <c r="A109" s="22"/>
      <c r="B109" s="34"/>
      <c r="C109" s="110"/>
      <c r="D109" s="111"/>
      <c r="E109" s="19"/>
      <c r="F109" s="19"/>
      <c r="G109" s="19"/>
      <c r="H109" s="19"/>
      <c r="I109" s="37">
        <f t="shared" si="2"/>
        <v>0</v>
      </c>
      <c r="J109" s="37">
        <f>IF(B109="",0,VLOOKUP(B109,Tabla1[],2,0))</f>
        <v>0</v>
      </c>
      <c r="K109" s="37">
        <f t="shared" si="3"/>
        <v>0</v>
      </c>
      <c r="L109" s="112"/>
      <c r="M109" s="113"/>
    </row>
    <row r="110" spans="1:13" ht="16.5" customHeight="1" x14ac:dyDescent="0.3">
      <c r="A110" s="22"/>
      <c r="B110" s="34"/>
      <c r="C110" s="110"/>
      <c r="D110" s="111"/>
      <c r="E110" s="19"/>
      <c r="F110" s="19"/>
      <c r="G110" s="19"/>
      <c r="H110" s="19"/>
      <c r="I110" s="37">
        <f t="shared" si="2"/>
        <v>0</v>
      </c>
      <c r="J110" s="37">
        <f>IF(B110="",0,VLOOKUP(B110,Tabla1[],2,0))</f>
        <v>0</v>
      </c>
      <c r="K110" s="37">
        <f t="shared" si="3"/>
        <v>0</v>
      </c>
      <c r="L110" s="112"/>
      <c r="M110" s="113"/>
    </row>
    <row r="111" spans="1:13" ht="16.5" customHeight="1" x14ac:dyDescent="0.3">
      <c r="A111" s="22"/>
      <c r="B111" s="34"/>
      <c r="C111" s="110"/>
      <c r="D111" s="111"/>
      <c r="E111" s="19"/>
      <c r="F111" s="19"/>
      <c r="G111" s="19"/>
      <c r="H111" s="19"/>
      <c r="I111" s="37">
        <f t="shared" si="2"/>
        <v>0</v>
      </c>
      <c r="J111" s="37">
        <f>IF(B111="",0,VLOOKUP(B111,Tabla1[],2,0))</f>
        <v>0</v>
      </c>
      <c r="K111" s="37">
        <f t="shared" si="3"/>
        <v>0</v>
      </c>
      <c r="L111" s="112"/>
      <c r="M111" s="113"/>
    </row>
    <row r="112" spans="1:13" ht="16.5" customHeight="1" x14ac:dyDescent="0.3">
      <c r="A112" s="22"/>
      <c r="B112" s="34"/>
      <c r="C112" s="110"/>
      <c r="D112" s="111"/>
      <c r="E112" s="19"/>
      <c r="F112" s="19"/>
      <c r="G112" s="19"/>
      <c r="H112" s="19"/>
      <c r="I112" s="37">
        <f t="shared" si="2"/>
        <v>0</v>
      </c>
      <c r="J112" s="37">
        <f>IF(B112="",0,VLOOKUP(B112,Tabla1[],2,0))</f>
        <v>0</v>
      </c>
      <c r="K112" s="37">
        <f t="shared" si="3"/>
        <v>0</v>
      </c>
      <c r="L112" s="112"/>
      <c r="M112" s="113"/>
    </row>
    <row r="113" spans="1:13" ht="16.5" customHeight="1" x14ac:dyDescent="0.3">
      <c r="A113" s="22"/>
      <c r="B113" s="34"/>
      <c r="C113" s="110"/>
      <c r="D113" s="111"/>
      <c r="E113" s="19"/>
      <c r="F113" s="19"/>
      <c r="G113" s="19"/>
      <c r="H113" s="19"/>
      <c r="I113" s="37">
        <f t="shared" si="2"/>
        <v>0</v>
      </c>
      <c r="J113" s="37">
        <f>IF(B113="",0,VLOOKUP(B113,Tabla1[],2,0))</f>
        <v>0</v>
      </c>
      <c r="K113" s="37">
        <f t="shared" si="3"/>
        <v>0</v>
      </c>
      <c r="L113" s="112"/>
      <c r="M113" s="113"/>
    </row>
    <row r="114" spans="1:13" ht="16.5" customHeight="1" x14ac:dyDescent="0.3">
      <c r="A114" s="22"/>
      <c r="B114" s="34"/>
      <c r="C114" s="110"/>
      <c r="D114" s="111"/>
      <c r="E114" s="19"/>
      <c r="F114" s="19"/>
      <c r="G114" s="19"/>
      <c r="H114" s="19"/>
      <c r="I114" s="37">
        <f t="shared" si="2"/>
        <v>0</v>
      </c>
      <c r="J114" s="37">
        <f>IF(B114="",0,VLOOKUP(B114,Tabla1[],2,0))</f>
        <v>0</v>
      </c>
      <c r="K114" s="37">
        <f t="shared" si="3"/>
        <v>0</v>
      </c>
      <c r="L114" s="112"/>
      <c r="M114" s="113"/>
    </row>
    <row r="115" spans="1:13" ht="16.5" customHeight="1" x14ac:dyDescent="0.3">
      <c r="A115" s="22"/>
      <c r="B115" s="34"/>
      <c r="C115" s="110"/>
      <c r="D115" s="111"/>
      <c r="E115" s="19"/>
      <c r="F115" s="19"/>
      <c r="G115" s="19"/>
      <c r="H115" s="19"/>
      <c r="I115" s="37">
        <f t="shared" si="2"/>
        <v>0</v>
      </c>
      <c r="J115" s="37">
        <f>IF(B115="",0,VLOOKUP(B115,Tabla1[],2,0))</f>
        <v>0</v>
      </c>
      <c r="K115" s="37">
        <f t="shared" si="3"/>
        <v>0</v>
      </c>
      <c r="L115" s="112"/>
      <c r="M115" s="113"/>
    </row>
    <row r="116" spans="1:13" ht="16.5" customHeight="1" x14ac:dyDescent="0.3">
      <c r="A116" s="22"/>
      <c r="B116" s="34"/>
      <c r="C116" s="110"/>
      <c r="D116" s="111"/>
      <c r="E116" s="19"/>
      <c r="F116" s="19"/>
      <c r="G116" s="19"/>
      <c r="H116" s="19"/>
      <c r="I116" s="37">
        <f t="shared" si="2"/>
        <v>0</v>
      </c>
      <c r="J116" s="37">
        <f>IF(B116="",0,VLOOKUP(B116,Tabla1[],2,0))</f>
        <v>0</v>
      </c>
      <c r="K116" s="37">
        <f t="shared" si="3"/>
        <v>0</v>
      </c>
      <c r="L116" s="112"/>
      <c r="M116" s="113"/>
    </row>
    <row r="117" spans="1:13" ht="16.5" customHeight="1" x14ac:dyDescent="0.3">
      <c r="A117" s="22"/>
      <c r="B117" s="34"/>
      <c r="C117" s="110"/>
      <c r="D117" s="111"/>
      <c r="E117" s="19"/>
      <c r="F117" s="19"/>
      <c r="G117" s="19"/>
      <c r="H117" s="19"/>
      <c r="I117" s="37">
        <f t="shared" si="2"/>
        <v>0</v>
      </c>
      <c r="J117" s="37">
        <f>IF(B117="",0,VLOOKUP(B117,Tabla1[],2,0))</f>
        <v>0</v>
      </c>
      <c r="K117" s="37">
        <f t="shared" si="3"/>
        <v>0</v>
      </c>
      <c r="L117" s="112"/>
      <c r="M117" s="113"/>
    </row>
    <row r="118" spans="1:13" ht="16.5" customHeight="1" x14ac:dyDescent="0.3">
      <c r="A118" s="22"/>
      <c r="B118" s="34"/>
      <c r="C118" s="110"/>
      <c r="D118" s="111"/>
      <c r="E118" s="19"/>
      <c r="F118" s="19"/>
      <c r="G118" s="19"/>
      <c r="H118" s="19"/>
      <c r="I118" s="37">
        <f t="shared" si="2"/>
        <v>0</v>
      </c>
      <c r="J118" s="37">
        <f>IF(B118="",0,VLOOKUP(B118,Tabla1[],2,0))</f>
        <v>0</v>
      </c>
      <c r="K118" s="37">
        <f t="shared" si="3"/>
        <v>0</v>
      </c>
      <c r="L118" s="112"/>
      <c r="M118" s="113"/>
    </row>
    <row r="119" spans="1:13" ht="16.5" customHeight="1" x14ac:dyDescent="0.3">
      <c r="A119" s="22"/>
      <c r="B119" s="34"/>
      <c r="C119" s="110"/>
      <c r="D119" s="111"/>
      <c r="E119" s="19"/>
      <c r="F119" s="19"/>
      <c r="G119" s="19"/>
      <c r="H119" s="19"/>
      <c r="I119" s="37">
        <f t="shared" si="2"/>
        <v>0</v>
      </c>
      <c r="J119" s="37">
        <f>IF(B119="",0,VLOOKUP(B119,Tabla1[],2,0))</f>
        <v>0</v>
      </c>
      <c r="K119" s="37">
        <f t="shared" si="3"/>
        <v>0</v>
      </c>
      <c r="L119" s="112"/>
      <c r="M119" s="113"/>
    </row>
    <row r="120" spans="1:13" ht="16.5" customHeight="1" x14ac:dyDescent="0.3">
      <c r="A120" s="22"/>
      <c r="B120" s="34"/>
      <c r="C120" s="110"/>
      <c r="D120" s="111"/>
      <c r="E120" s="19"/>
      <c r="F120" s="19"/>
      <c r="G120" s="19"/>
      <c r="H120" s="19"/>
      <c r="I120" s="37">
        <f t="shared" si="2"/>
        <v>0</v>
      </c>
      <c r="J120" s="37">
        <f>IF(B120="",0,VLOOKUP(B120,Tabla1[],2,0))</f>
        <v>0</v>
      </c>
      <c r="K120" s="37">
        <f t="shared" si="3"/>
        <v>0</v>
      </c>
      <c r="L120" s="112"/>
      <c r="M120" s="113"/>
    </row>
    <row r="121" spans="1:13" ht="16.5" customHeight="1" x14ac:dyDescent="0.3">
      <c r="A121" s="22"/>
      <c r="B121" s="34"/>
      <c r="C121" s="110"/>
      <c r="D121" s="111"/>
      <c r="E121" s="19"/>
      <c r="F121" s="19"/>
      <c r="G121" s="19"/>
      <c r="H121" s="19"/>
      <c r="I121" s="37">
        <f t="shared" si="2"/>
        <v>0</v>
      </c>
      <c r="J121" s="37">
        <f>IF(B121="",0,VLOOKUP(B121,Tabla1[],2,0))</f>
        <v>0</v>
      </c>
      <c r="K121" s="37">
        <f t="shared" si="3"/>
        <v>0</v>
      </c>
      <c r="L121" s="112"/>
      <c r="M121" s="113"/>
    </row>
    <row r="122" spans="1:13" ht="16.5" customHeight="1" x14ac:dyDescent="0.3">
      <c r="A122" s="22"/>
      <c r="B122" s="34"/>
      <c r="C122" s="110"/>
      <c r="D122" s="111"/>
      <c r="E122" s="19"/>
      <c r="F122" s="19"/>
      <c r="G122" s="19"/>
      <c r="H122" s="19"/>
      <c r="I122" s="37">
        <f t="shared" si="2"/>
        <v>0</v>
      </c>
      <c r="J122" s="37">
        <f>IF(B122="",0,VLOOKUP(B122,Tabla1[],2,0))</f>
        <v>0</v>
      </c>
      <c r="K122" s="37">
        <f t="shared" si="3"/>
        <v>0</v>
      </c>
      <c r="L122" s="112"/>
      <c r="M122" s="113"/>
    </row>
    <row r="123" spans="1:13" ht="16.5" customHeight="1" x14ac:dyDescent="0.3">
      <c r="A123" s="22"/>
      <c r="B123" s="34"/>
      <c r="C123" s="110"/>
      <c r="D123" s="111"/>
      <c r="E123" s="19"/>
      <c r="F123" s="19"/>
      <c r="G123" s="19"/>
      <c r="H123" s="19"/>
      <c r="I123" s="37">
        <f t="shared" si="2"/>
        <v>0</v>
      </c>
      <c r="J123" s="37">
        <f>IF(B123="",0,VLOOKUP(B123,Tabla1[],2,0))</f>
        <v>0</v>
      </c>
      <c r="K123" s="37">
        <f t="shared" si="3"/>
        <v>0</v>
      </c>
      <c r="L123" s="112"/>
      <c r="M123" s="113"/>
    </row>
    <row r="124" spans="1:13" ht="16.5" customHeight="1" x14ac:dyDescent="0.3">
      <c r="A124" s="22"/>
      <c r="B124" s="34"/>
      <c r="C124" s="110"/>
      <c r="D124" s="111"/>
      <c r="E124" s="19"/>
      <c r="F124" s="19"/>
      <c r="G124" s="19"/>
      <c r="H124" s="19"/>
      <c r="I124" s="37">
        <f t="shared" si="2"/>
        <v>0</v>
      </c>
      <c r="J124" s="37">
        <f>IF(B124="",0,VLOOKUP(B124,Tabla1[],2,0))</f>
        <v>0</v>
      </c>
      <c r="K124" s="37">
        <f t="shared" si="3"/>
        <v>0</v>
      </c>
      <c r="L124" s="112"/>
      <c r="M124" s="113"/>
    </row>
    <row r="125" spans="1:13" ht="16.5" customHeight="1" x14ac:dyDescent="0.3">
      <c r="A125" s="22"/>
      <c r="B125" s="34"/>
      <c r="C125" s="110"/>
      <c r="D125" s="111"/>
      <c r="E125" s="19"/>
      <c r="F125" s="19"/>
      <c r="G125" s="19"/>
      <c r="H125" s="19"/>
      <c r="I125" s="37">
        <f t="shared" si="2"/>
        <v>0</v>
      </c>
      <c r="J125" s="37">
        <f>IF(B125="",0,VLOOKUP(B125,Tabla1[],2,0))</f>
        <v>0</v>
      </c>
      <c r="K125" s="37">
        <f t="shared" si="3"/>
        <v>0</v>
      </c>
      <c r="L125" s="112"/>
      <c r="M125" s="113"/>
    </row>
    <row r="126" spans="1:13" ht="16.5" customHeight="1" x14ac:dyDescent="0.3">
      <c r="A126" s="22"/>
      <c r="B126" s="34"/>
      <c r="C126" s="110"/>
      <c r="D126" s="111"/>
      <c r="E126" s="19"/>
      <c r="F126" s="19"/>
      <c r="G126" s="19"/>
      <c r="H126" s="19"/>
      <c r="I126" s="37">
        <f t="shared" si="2"/>
        <v>0</v>
      </c>
      <c r="J126" s="37">
        <f>IF(B126="",0,VLOOKUP(B126,Tabla1[],2,0))</f>
        <v>0</v>
      </c>
      <c r="K126" s="37">
        <f t="shared" si="3"/>
        <v>0</v>
      </c>
      <c r="L126" s="112"/>
      <c r="M126" s="113"/>
    </row>
    <row r="127" spans="1:13" ht="16.5" customHeight="1" x14ac:dyDescent="0.3">
      <c r="A127" s="22"/>
      <c r="B127" s="34"/>
      <c r="C127" s="110"/>
      <c r="D127" s="111"/>
      <c r="E127" s="19"/>
      <c r="F127" s="19"/>
      <c r="G127" s="19"/>
      <c r="H127" s="19"/>
      <c r="I127" s="37">
        <f t="shared" si="2"/>
        <v>0</v>
      </c>
      <c r="J127" s="37">
        <f>IF(B127="",0,VLOOKUP(B127,Tabla1[],2,0))</f>
        <v>0</v>
      </c>
      <c r="K127" s="37">
        <f t="shared" si="3"/>
        <v>0</v>
      </c>
      <c r="L127" s="112"/>
      <c r="M127" s="113"/>
    </row>
    <row r="128" spans="1:13" ht="16.5" customHeight="1" x14ac:dyDescent="0.3">
      <c r="A128" s="22"/>
      <c r="B128" s="34"/>
      <c r="C128" s="110"/>
      <c r="D128" s="111"/>
      <c r="E128" s="19"/>
      <c r="F128" s="19"/>
      <c r="G128" s="19"/>
      <c r="H128" s="19"/>
      <c r="I128" s="37">
        <f t="shared" si="2"/>
        <v>0</v>
      </c>
      <c r="J128" s="37">
        <f>IF(B128="",0,VLOOKUP(B128,Tabla1[],2,0))</f>
        <v>0</v>
      </c>
      <c r="K128" s="37">
        <f t="shared" si="3"/>
        <v>0</v>
      </c>
      <c r="L128" s="112"/>
      <c r="M128" s="113"/>
    </row>
    <row r="129" spans="1:13" ht="16.5" customHeight="1" x14ac:dyDescent="0.3">
      <c r="A129" s="22"/>
      <c r="B129" s="34"/>
      <c r="C129" s="110"/>
      <c r="D129" s="111"/>
      <c r="E129" s="19"/>
      <c r="F129" s="19"/>
      <c r="G129" s="19"/>
      <c r="H129" s="19"/>
      <c r="I129" s="37">
        <f t="shared" si="2"/>
        <v>0</v>
      </c>
      <c r="J129" s="37">
        <f>IF(B129="",0,VLOOKUP(B129,Tabla1[],2,0))</f>
        <v>0</v>
      </c>
      <c r="K129" s="37">
        <f t="shared" si="3"/>
        <v>0</v>
      </c>
      <c r="L129" s="112"/>
      <c r="M129" s="113"/>
    </row>
    <row r="130" spans="1:13" ht="16.5" customHeight="1" x14ac:dyDescent="0.3">
      <c r="A130" s="22"/>
      <c r="B130" s="34"/>
      <c r="C130" s="110"/>
      <c r="D130" s="111"/>
      <c r="E130" s="19"/>
      <c r="F130" s="19"/>
      <c r="G130" s="19"/>
      <c r="H130" s="19"/>
      <c r="I130" s="37">
        <f t="shared" si="2"/>
        <v>0</v>
      </c>
      <c r="J130" s="37">
        <f>IF(B130="",0,VLOOKUP(B130,Tabla1[],2,0))</f>
        <v>0</v>
      </c>
      <c r="K130" s="37">
        <f t="shared" si="3"/>
        <v>0</v>
      </c>
      <c r="L130" s="112"/>
      <c r="M130" s="113"/>
    </row>
    <row r="131" spans="1:13" ht="16.5" customHeight="1" x14ac:dyDescent="0.3">
      <c r="A131" s="22"/>
      <c r="B131" s="34"/>
      <c r="C131" s="110"/>
      <c r="D131" s="111"/>
      <c r="E131" s="19"/>
      <c r="F131" s="19"/>
      <c r="G131" s="19"/>
      <c r="H131" s="19"/>
      <c r="I131" s="37">
        <f t="shared" si="2"/>
        <v>0</v>
      </c>
      <c r="J131" s="37">
        <f>IF(B131="",0,VLOOKUP(B131,Tabla1[],2,0))</f>
        <v>0</v>
      </c>
      <c r="K131" s="37">
        <f t="shared" si="3"/>
        <v>0</v>
      </c>
      <c r="L131" s="112"/>
      <c r="M131" s="113"/>
    </row>
    <row r="132" spans="1:13" ht="16.5" customHeight="1" x14ac:dyDescent="0.3">
      <c r="A132" s="22"/>
      <c r="B132" s="34"/>
      <c r="C132" s="110"/>
      <c r="D132" s="111"/>
      <c r="E132" s="19"/>
      <c r="F132" s="19"/>
      <c r="G132" s="19"/>
      <c r="H132" s="19"/>
      <c r="I132" s="37">
        <f t="shared" si="2"/>
        <v>0</v>
      </c>
      <c r="J132" s="37">
        <f>IF(B132="",0,VLOOKUP(B132,Tabla1[],2,0))</f>
        <v>0</v>
      </c>
      <c r="K132" s="37">
        <f t="shared" ref="K132:K150" si="4">IF(E132&lt;0,J132*(-1),J132)</f>
        <v>0</v>
      </c>
      <c r="L132" s="112"/>
      <c r="M132" s="113"/>
    </row>
    <row r="133" spans="1:13" ht="16.5" customHeight="1" x14ac:dyDescent="0.3">
      <c r="A133" s="22"/>
      <c r="B133" s="34"/>
      <c r="C133" s="110"/>
      <c r="D133" s="111"/>
      <c r="E133" s="19"/>
      <c r="F133" s="19"/>
      <c r="G133" s="19"/>
      <c r="H133" s="19"/>
      <c r="I133" s="37">
        <f t="shared" si="2"/>
        <v>0</v>
      </c>
      <c r="J133" s="37">
        <f>IF(B133="",0,VLOOKUP(B133,Tabla1[],2,0))</f>
        <v>0</v>
      </c>
      <c r="K133" s="37">
        <f t="shared" si="4"/>
        <v>0</v>
      </c>
      <c r="L133" s="112"/>
      <c r="M133" s="113"/>
    </row>
    <row r="134" spans="1:13" ht="16.5" customHeight="1" x14ac:dyDescent="0.3">
      <c r="A134" s="22"/>
      <c r="B134" s="34"/>
      <c r="C134" s="110"/>
      <c r="D134" s="111"/>
      <c r="E134" s="19"/>
      <c r="F134" s="19"/>
      <c r="G134" s="19"/>
      <c r="H134" s="19"/>
      <c r="I134" s="37">
        <f t="shared" si="2"/>
        <v>0</v>
      </c>
      <c r="J134" s="37">
        <f>IF(B134="",0,VLOOKUP(B134,Tabla1[],2,0))</f>
        <v>0</v>
      </c>
      <c r="K134" s="37">
        <f t="shared" si="4"/>
        <v>0</v>
      </c>
      <c r="L134" s="112"/>
      <c r="M134" s="113"/>
    </row>
    <row r="135" spans="1:13" ht="16.5" customHeight="1" x14ac:dyDescent="0.3">
      <c r="A135" s="22"/>
      <c r="B135" s="34"/>
      <c r="C135" s="110"/>
      <c r="D135" s="111"/>
      <c r="E135" s="19"/>
      <c r="F135" s="19"/>
      <c r="G135" s="19"/>
      <c r="H135" s="19"/>
      <c r="I135" s="37">
        <f t="shared" si="2"/>
        <v>0</v>
      </c>
      <c r="J135" s="37">
        <f>IF(B135="",0,VLOOKUP(B135,Tabla1[],2,0))</f>
        <v>0</v>
      </c>
      <c r="K135" s="37">
        <f t="shared" si="4"/>
        <v>0</v>
      </c>
      <c r="L135" s="112"/>
      <c r="M135" s="113"/>
    </row>
    <row r="136" spans="1:13" ht="16.5" customHeight="1" x14ac:dyDescent="0.3">
      <c r="A136" s="22"/>
      <c r="B136" s="34"/>
      <c r="C136" s="110"/>
      <c r="D136" s="111"/>
      <c r="E136" s="19"/>
      <c r="F136" s="19"/>
      <c r="G136" s="19"/>
      <c r="H136" s="19"/>
      <c r="I136" s="37">
        <f t="shared" si="2"/>
        <v>0</v>
      </c>
      <c r="J136" s="37">
        <f>IF(B136="",0,VLOOKUP(B136,Tabla1[],2,0))</f>
        <v>0</v>
      </c>
      <c r="K136" s="37">
        <f t="shared" si="4"/>
        <v>0</v>
      </c>
      <c r="L136" s="112"/>
      <c r="M136" s="113"/>
    </row>
    <row r="137" spans="1:13" ht="16.5" customHeight="1" x14ac:dyDescent="0.3">
      <c r="A137" s="22"/>
      <c r="B137" s="34"/>
      <c r="C137" s="110"/>
      <c r="D137" s="111"/>
      <c r="E137" s="19"/>
      <c r="F137" s="19"/>
      <c r="G137" s="19"/>
      <c r="H137" s="19"/>
      <c r="I137" s="37">
        <f t="shared" si="2"/>
        <v>0</v>
      </c>
      <c r="J137" s="37">
        <f>IF(B137="",0,VLOOKUP(B137,Tabla1[],2,0))</f>
        <v>0</v>
      </c>
      <c r="K137" s="37">
        <f t="shared" si="4"/>
        <v>0</v>
      </c>
      <c r="L137" s="112"/>
      <c r="M137" s="113"/>
    </row>
    <row r="138" spans="1:13" ht="16.5" customHeight="1" x14ac:dyDescent="0.3">
      <c r="A138" s="22"/>
      <c r="B138" s="34"/>
      <c r="C138" s="110"/>
      <c r="D138" s="111"/>
      <c r="E138" s="19"/>
      <c r="F138" s="19"/>
      <c r="G138" s="19"/>
      <c r="H138" s="19"/>
      <c r="I138" s="37">
        <f t="shared" si="2"/>
        <v>0</v>
      </c>
      <c r="J138" s="37">
        <f>IF(B138="",0,VLOOKUP(B138,Tabla1[],2,0))</f>
        <v>0</v>
      </c>
      <c r="K138" s="37">
        <f t="shared" si="4"/>
        <v>0</v>
      </c>
      <c r="L138" s="112"/>
      <c r="M138" s="113"/>
    </row>
    <row r="139" spans="1:13" ht="16.5" customHeight="1" x14ac:dyDescent="0.3">
      <c r="A139" s="22"/>
      <c r="B139" s="34"/>
      <c r="C139" s="110"/>
      <c r="D139" s="111"/>
      <c r="E139" s="19"/>
      <c r="F139" s="19"/>
      <c r="G139" s="19"/>
      <c r="H139" s="19"/>
      <c r="I139" s="37">
        <f t="shared" si="2"/>
        <v>0</v>
      </c>
      <c r="J139" s="37">
        <f>IF(B139="",0,VLOOKUP(B139,Tabla1[],2,0))</f>
        <v>0</v>
      </c>
      <c r="K139" s="37">
        <f t="shared" si="4"/>
        <v>0</v>
      </c>
      <c r="L139" s="112"/>
      <c r="M139" s="113"/>
    </row>
    <row r="140" spans="1:13" ht="16.5" customHeight="1" x14ac:dyDescent="0.3">
      <c r="A140" s="22"/>
      <c r="B140" s="34"/>
      <c r="C140" s="110"/>
      <c r="D140" s="111"/>
      <c r="E140" s="19"/>
      <c r="F140" s="19"/>
      <c r="G140" s="19"/>
      <c r="H140" s="19"/>
      <c r="I140" s="37">
        <f t="shared" si="2"/>
        <v>0</v>
      </c>
      <c r="J140" s="37">
        <f>IF(B140="",0,VLOOKUP(B140,Tabla1[],2,0))</f>
        <v>0</v>
      </c>
      <c r="K140" s="37">
        <f t="shared" si="4"/>
        <v>0</v>
      </c>
      <c r="L140" s="112"/>
      <c r="M140" s="113"/>
    </row>
    <row r="141" spans="1:13" ht="16.5" customHeight="1" x14ac:dyDescent="0.3">
      <c r="A141" s="22"/>
      <c r="B141" s="34"/>
      <c r="C141" s="110"/>
      <c r="D141" s="111"/>
      <c r="E141" s="19"/>
      <c r="F141" s="19"/>
      <c r="G141" s="19"/>
      <c r="H141" s="19"/>
      <c r="I141" s="37">
        <f t="shared" si="2"/>
        <v>0</v>
      </c>
      <c r="J141" s="37">
        <f>IF(B141="",0,VLOOKUP(B141,Tabla1[],2,0))</f>
        <v>0</v>
      </c>
      <c r="K141" s="37">
        <f t="shared" si="4"/>
        <v>0</v>
      </c>
      <c r="L141" s="112"/>
      <c r="M141" s="113"/>
    </row>
    <row r="142" spans="1:13" ht="16.5" customHeight="1" x14ac:dyDescent="0.3">
      <c r="A142" s="22"/>
      <c r="B142" s="34"/>
      <c r="C142" s="110"/>
      <c r="D142" s="111"/>
      <c r="E142" s="19"/>
      <c r="F142" s="19"/>
      <c r="G142" s="19"/>
      <c r="H142" s="19"/>
      <c r="I142" s="37">
        <f t="shared" si="2"/>
        <v>0</v>
      </c>
      <c r="J142" s="37">
        <f>IF(B142="",0,VLOOKUP(B142,Tabla1[],2,0))</f>
        <v>0</v>
      </c>
      <c r="K142" s="37">
        <f t="shared" si="4"/>
        <v>0</v>
      </c>
      <c r="L142" s="112"/>
      <c r="M142" s="113"/>
    </row>
    <row r="143" spans="1:13" ht="16.5" customHeight="1" x14ac:dyDescent="0.3">
      <c r="A143" s="22"/>
      <c r="B143" s="34"/>
      <c r="C143" s="110"/>
      <c r="D143" s="111"/>
      <c r="E143" s="19"/>
      <c r="F143" s="19"/>
      <c r="G143" s="19"/>
      <c r="H143" s="19"/>
      <c r="I143" s="37">
        <f t="shared" si="2"/>
        <v>0</v>
      </c>
      <c r="J143" s="37">
        <f>IF(B143="",0,VLOOKUP(B143,Tabla1[],2,0))</f>
        <v>0</v>
      </c>
      <c r="K143" s="37">
        <f t="shared" si="4"/>
        <v>0</v>
      </c>
      <c r="L143" s="112"/>
      <c r="M143" s="113"/>
    </row>
    <row r="144" spans="1:13" ht="16.5" customHeight="1" x14ac:dyDescent="0.3">
      <c r="A144" s="22"/>
      <c r="B144" s="34"/>
      <c r="C144" s="110"/>
      <c r="D144" s="111"/>
      <c r="E144" s="19"/>
      <c r="F144" s="19"/>
      <c r="G144" s="19"/>
      <c r="H144" s="19"/>
      <c r="I144" s="37">
        <f t="shared" si="2"/>
        <v>0</v>
      </c>
      <c r="J144" s="37">
        <f>IF(B144="",0,VLOOKUP(B144,Tabla1[],2,0))</f>
        <v>0</v>
      </c>
      <c r="K144" s="37">
        <f t="shared" si="4"/>
        <v>0</v>
      </c>
      <c r="L144" s="112"/>
      <c r="M144" s="113"/>
    </row>
    <row r="145" spans="1:13" ht="16.5" customHeight="1" x14ac:dyDescent="0.3">
      <c r="A145" s="22"/>
      <c r="B145" s="34"/>
      <c r="C145" s="110"/>
      <c r="D145" s="111"/>
      <c r="E145" s="19"/>
      <c r="F145" s="19"/>
      <c r="G145" s="19"/>
      <c r="H145" s="19"/>
      <c r="I145" s="37">
        <f t="shared" si="2"/>
        <v>0</v>
      </c>
      <c r="J145" s="37">
        <f>IF(B145="",0,VLOOKUP(B145,Tabla1[],2,0))</f>
        <v>0</v>
      </c>
      <c r="K145" s="37">
        <f t="shared" si="4"/>
        <v>0</v>
      </c>
      <c r="L145" s="112"/>
      <c r="M145" s="113"/>
    </row>
    <row r="146" spans="1:13" ht="16.5" customHeight="1" x14ac:dyDescent="0.3">
      <c r="A146" s="22"/>
      <c r="B146" s="34"/>
      <c r="C146" s="110"/>
      <c r="D146" s="111"/>
      <c r="E146" s="19"/>
      <c r="F146" s="19"/>
      <c r="G146" s="19"/>
      <c r="H146" s="19"/>
      <c r="I146" s="37">
        <f t="shared" si="2"/>
        <v>0</v>
      </c>
      <c r="J146" s="37">
        <f>IF(B146="",0,VLOOKUP(B146,Tabla1[],2,0))</f>
        <v>0</v>
      </c>
      <c r="K146" s="37">
        <f t="shared" si="4"/>
        <v>0</v>
      </c>
      <c r="L146" s="112"/>
      <c r="M146" s="113"/>
    </row>
    <row r="147" spans="1:13" ht="16.5" customHeight="1" x14ac:dyDescent="0.3">
      <c r="A147" s="22"/>
      <c r="B147" s="34"/>
      <c r="C147" s="110"/>
      <c r="D147" s="111"/>
      <c r="E147" s="19"/>
      <c r="F147" s="19"/>
      <c r="G147" s="19"/>
      <c r="H147" s="19"/>
      <c r="I147" s="37">
        <f t="shared" si="2"/>
        <v>0</v>
      </c>
      <c r="J147" s="37">
        <f>IF(B147="",0,VLOOKUP(B147,Tabla1[],2,0))</f>
        <v>0</v>
      </c>
      <c r="K147" s="37">
        <f t="shared" si="4"/>
        <v>0</v>
      </c>
      <c r="L147" s="112"/>
      <c r="M147" s="113"/>
    </row>
    <row r="148" spans="1:13" ht="16.5" customHeight="1" x14ac:dyDescent="0.3">
      <c r="A148" s="22"/>
      <c r="B148" s="34"/>
      <c r="C148" s="110"/>
      <c r="D148" s="111"/>
      <c r="E148" s="19"/>
      <c r="F148" s="19"/>
      <c r="G148" s="19"/>
      <c r="H148" s="19"/>
      <c r="I148" s="37">
        <f t="shared" si="2"/>
        <v>0</v>
      </c>
      <c r="J148" s="37">
        <f>IF(B148="",0,VLOOKUP(B148,Tabla1[],2,0))</f>
        <v>0</v>
      </c>
      <c r="K148" s="37">
        <f t="shared" si="4"/>
        <v>0</v>
      </c>
      <c r="L148" s="112"/>
      <c r="M148" s="113"/>
    </row>
    <row r="149" spans="1:13" ht="16.5" customHeight="1" x14ac:dyDescent="0.3">
      <c r="A149" s="22"/>
      <c r="B149" s="34"/>
      <c r="C149" s="110"/>
      <c r="D149" s="111"/>
      <c r="E149" s="19"/>
      <c r="F149" s="19"/>
      <c r="G149" s="19"/>
      <c r="H149" s="19"/>
      <c r="I149" s="37">
        <f t="shared" si="2"/>
        <v>0</v>
      </c>
      <c r="J149" s="37">
        <f>IF(B149="",0,VLOOKUP(B149,Tabla1[],2,0))</f>
        <v>0</v>
      </c>
      <c r="K149" s="37">
        <f t="shared" si="4"/>
        <v>0</v>
      </c>
      <c r="L149" s="112"/>
      <c r="M149" s="113"/>
    </row>
    <row r="150" spans="1:13" ht="16.5" customHeight="1" x14ac:dyDescent="0.3">
      <c r="A150" s="23"/>
      <c r="B150" s="34"/>
      <c r="C150" s="131"/>
      <c r="D150" s="132"/>
      <c r="E150" s="19"/>
      <c r="F150" s="19"/>
      <c r="G150" s="19"/>
      <c r="H150" s="19"/>
      <c r="I150" s="37">
        <f t="shared" si="2"/>
        <v>0</v>
      </c>
      <c r="J150" s="37">
        <f>IF(B150="",0,VLOOKUP(B150,Tabla1[],2,0))</f>
        <v>0</v>
      </c>
      <c r="K150" s="37">
        <f t="shared" si="4"/>
        <v>0</v>
      </c>
      <c r="L150" s="129"/>
      <c r="M150" s="130"/>
    </row>
    <row r="151" spans="1:13" ht="16.5" customHeight="1" x14ac:dyDescent="0.3">
      <c r="A151" s="47" t="s">
        <v>4</v>
      </c>
      <c r="B151" s="48"/>
      <c r="C151" s="49"/>
      <c r="D151" s="50"/>
      <c r="E151" s="39">
        <f>SUM(E3:E150)</f>
        <v>0</v>
      </c>
      <c r="F151" s="39">
        <f>SUM(F3:F150)</f>
        <v>0</v>
      </c>
      <c r="G151" s="39">
        <f>SUM(G3:G150)</f>
        <v>0</v>
      </c>
      <c r="H151" s="39">
        <f>SUM(H3:H150)</f>
        <v>0</v>
      </c>
      <c r="I151" s="38">
        <f>SUM(I3:I150)</f>
        <v>0</v>
      </c>
      <c r="J151" s="38"/>
      <c r="K151" s="38">
        <f>SUM(K3:K150)</f>
        <v>0</v>
      </c>
      <c r="L151" s="116"/>
      <c r="M151" s="117"/>
    </row>
    <row r="152" spans="1:13" ht="16.5" customHeight="1" x14ac:dyDescent="0.3">
      <c r="A152" s="47" t="s">
        <v>8</v>
      </c>
      <c r="B152" s="28"/>
      <c r="C152" s="36"/>
      <c r="D152" s="24"/>
      <c r="E152" s="52" t="s">
        <v>46</v>
      </c>
      <c r="F152" s="51"/>
      <c r="G152" s="135"/>
      <c r="H152" s="135"/>
      <c r="I152" s="135"/>
      <c r="J152" s="135"/>
      <c r="K152" s="135"/>
      <c r="L152" s="136"/>
      <c r="M152" s="24"/>
    </row>
    <row r="153" spans="1:13" ht="16.5" customHeight="1" x14ac:dyDescent="0.3">
      <c r="A153" s="55" t="s">
        <v>9</v>
      </c>
      <c r="B153" s="38">
        <f>D152+D153+D154+D155</f>
        <v>0</v>
      </c>
      <c r="C153" s="35"/>
      <c r="D153" s="25"/>
      <c r="E153" s="123"/>
      <c r="F153" s="124"/>
      <c r="G153" s="124"/>
      <c r="H153" s="124"/>
      <c r="I153" s="124"/>
      <c r="J153" s="124"/>
      <c r="K153" s="124"/>
      <c r="L153" s="125"/>
      <c r="M153" s="25"/>
    </row>
    <row r="154" spans="1:13" ht="16.5" customHeight="1" x14ac:dyDescent="0.3">
      <c r="A154" s="56" t="s">
        <v>14</v>
      </c>
      <c r="B154" s="19"/>
      <c r="C154" s="35"/>
      <c r="D154" s="25"/>
      <c r="E154" s="123"/>
      <c r="F154" s="124"/>
      <c r="G154" s="124"/>
      <c r="H154" s="124"/>
      <c r="I154" s="124"/>
      <c r="J154" s="124"/>
      <c r="K154" s="124"/>
      <c r="L154" s="125"/>
      <c r="M154" s="25"/>
    </row>
    <row r="155" spans="1:13" ht="16.5" customHeight="1" x14ac:dyDescent="0.3">
      <c r="A155" s="57" t="s">
        <v>28</v>
      </c>
      <c r="B155" s="39">
        <f>(E151-D152-D153-D154-D155-B154)</f>
        <v>0</v>
      </c>
      <c r="C155" s="12"/>
      <c r="D155" s="26"/>
      <c r="E155" s="126"/>
      <c r="F155" s="127"/>
      <c r="G155" s="127"/>
      <c r="H155" s="127"/>
      <c r="I155" s="127"/>
      <c r="J155" s="127"/>
      <c r="K155" s="127"/>
      <c r="L155" s="128"/>
      <c r="M155" s="26"/>
    </row>
    <row r="157" spans="1:13" ht="16.5" customHeight="1" x14ac:dyDescent="0.3">
      <c r="A157" s="86" t="s">
        <v>0</v>
      </c>
      <c r="B157" s="86" t="s">
        <v>161</v>
      </c>
      <c r="C157" s="86" t="s">
        <v>202</v>
      </c>
      <c r="D157" s="86" t="s">
        <v>184</v>
      </c>
    </row>
    <row r="158" spans="1:13" ht="16.5" customHeight="1" x14ac:dyDescent="0.3">
      <c r="A158" s="101"/>
      <c r="B158" s="95"/>
      <c r="C158" s="95"/>
      <c r="D158" s="96"/>
    </row>
    <row r="159" spans="1:13" ht="16.5" customHeight="1" x14ac:dyDescent="0.3">
      <c r="A159" s="102"/>
      <c r="B159" s="97"/>
      <c r="C159" s="97"/>
      <c r="D159" s="98"/>
    </row>
    <row r="160" spans="1:13" ht="16.5" customHeight="1" x14ac:dyDescent="0.3">
      <c r="A160" s="102"/>
      <c r="B160" s="97"/>
      <c r="C160" s="97"/>
      <c r="D160" s="98"/>
    </row>
    <row r="161" spans="1:4" ht="16.5" customHeight="1" x14ac:dyDescent="0.3">
      <c r="A161" s="102"/>
      <c r="B161" s="97"/>
      <c r="C161" s="97"/>
      <c r="D161" s="98"/>
    </row>
    <row r="162" spans="1:4" ht="16.5" customHeight="1" x14ac:dyDescent="0.3">
      <c r="A162" s="102"/>
      <c r="B162" s="97"/>
      <c r="C162" s="97"/>
      <c r="D162" s="98"/>
    </row>
    <row r="163" spans="1:4" ht="16.5" customHeight="1" x14ac:dyDescent="0.3">
      <c r="A163" s="102"/>
      <c r="B163" s="97"/>
      <c r="C163" s="97"/>
      <c r="D163" s="98"/>
    </row>
    <row r="164" spans="1:4" ht="16.5" customHeight="1" x14ac:dyDescent="0.3">
      <c r="A164" s="102"/>
      <c r="B164" s="97"/>
      <c r="C164" s="97"/>
      <c r="D164" s="98"/>
    </row>
    <row r="165" spans="1:4" ht="16.5" customHeight="1" x14ac:dyDescent="0.3">
      <c r="A165" s="102"/>
      <c r="B165" s="97"/>
      <c r="C165" s="97"/>
      <c r="D165" s="98"/>
    </row>
    <row r="166" spans="1:4" ht="16.5" customHeight="1" x14ac:dyDescent="0.3">
      <c r="A166" s="102"/>
      <c r="B166" s="97"/>
      <c r="C166" s="97"/>
      <c r="D166" s="98"/>
    </row>
    <row r="167" spans="1:4" ht="16.5" customHeight="1" x14ac:dyDescent="0.3">
      <c r="A167" s="102"/>
      <c r="B167" s="97"/>
      <c r="C167" s="97"/>
      <c r="D167" s="98"/>
    </row>
    <row r="168" spans="1:4" ht="16.5" customHeight="1" x14ac:dyDescent="0.3">
      <c r="A168" s="102"/>
      <c r="B168" s="97"/>
      <c r="C168" s="97"/>
      <c r="D168" s="98"/>
    </row>
    <row r="169" spans="1:4" ht="16.5" customHeight="1" x14ac:dyDescent="0.3">
      <c r="A169" s="102"/>
      <c r="B169" s="97"/>
      <c r="C169" s="97"/>
      <c r="D169" s="98"/>
    </row>
    <row r="170" spans="1:4" ht="16.5" customHeight="1" x14ac:dyDescent="0.3">
      <c r="A170" s="102"/>
      <c r="B170" s="97"/>
      <c r="C170" s="97"/>
      <c r="D170" s="98"/>
    </row>
    <row r="171" spans="1:4" ht="16.5" customHeight="1" x14ac:dyDescent="0.3">
      <c r="A171" s="102"/>
      <c r="B171" s="97"/>
      <c r="C171" s="97"/>
      <c r="D171" s="98"/>
    </row>
    <row r="172" spans="1:4" ht="16.5" customHeight="1" x14ac:dyDescent="0.3">
      <c r="A172" s="102"/>
      <c r="B172" s="97"/>
      <c r="C172" s="97"/>
      <c r="D172" s="98"/>
    </row>
    <row r="173" spans="1:4" ht="16.5" customHeight="1" x14ac:dyDescent="0.3">
      <c r="A173" s="102"/>
      <c r="B173" s="97"/>
      <c r="C173" s="97"/>
      <c r="D173" s="98"/>
    </row>
    <row r="174" spans="1:4" ht="16.5" customHeight="1" x14ac:dyDescent="0.3">
      <c r="A174" s="102"/>
      <c r="B174" s="97"/>
      <c r="C174" s="97"/>
      <c r="D174" s="98"/>
    </row>
    <row r="175" spans="1:4" ht="16.5" customHeight="1" x14ac:dyDescent="0.3">
      <c r="A175" s="102"/>
      <c r="B175" s="97"/>
      <c r="C175" s="97"/>
      <c r="D175" s="98"/>
    </row>
    <row r="176" spans="1:4" ht="16.5" customHeight="1" x14ac:dyDescent="0.3">
      <c r="A176" s="102"/>
      <c r="B176" s="97"/>
      <c r="C176" s="97"/>
      <c r="D176" s="98"/>
    </row>
    <row r="177" spans="1:4" ht="16.5" customHeight="1" x14ac:dyDescent="0.3">
      <c r="A177" s="103"/>
      <c r="B177" s="99"/>
      <c r="C177" s="99"/>
      <c r="D177" s="100"/>
    </row>
    <row r="424" spans="2:2" ht="16.5" customHeight="1" x14ac:dyDescent="0.3">
      <c r="B424" s="1">
        <v>6</v>
      </c>
    </row>
  </sheetData>
  <sheetProtection algorithmName="SHA-512" hashValue="z19B/glFaEBp8GgZESbfzP9RAHEJrDjsW+Yc/T///H/ua2xBXp2tVVRWsdpAoPj61kfoXcXvOJttCV5JrpJfXg==" saltValue="YctaHjBKtuLcZP9ub4cKnQ==" spinCount="100000" sheet="1" objects="1" scenarios="1"/>
  <dataConsolidate/>
  <mergeCells count="305">
    <mergeCell ref="L151:M151"/>
    <mergeCell ref="G152:L152"/>
    <mergeCell ref="E153:L153"/>
    <mergeCell ref="E154:L154"/>
    <mergeCell ref="E155:L155"/>
    <mergeCell ref="C148:D148"/>
    <mergeCell ref="L148:M148"/>
    <mergeCell ref="C149:D149"/>
    <mergeCell ref="L149:M149"/>
    <mergeCell ref="C150:D150"/>
    <mergeCell ref="L150:M150"/>
    <mergeCell ref="C145:D145"/>
    <mergeCell ref="L145:M145"/>
    <mergeCell ref="C146:D146"/>
    <mergeCell ref="L146:M146"/>
    <mergeCell ref="C147:D147"/>
    <mergeCell ref="L147:M147"/>
    <mergeCell ref="C142:D142"/>
    <mergeCell ref="L142:M142"/>
    <mergeCell ref="C143:D143"/>
    <mergeCell ref="L143:M143"/>
    <mergeCell ref="C144:D144"/>
    <mergeCell ref="L144:M144"/>
    <mergeCell ref="C139:D139"/>
    <mergeCell ref="L139:M139"/>
    <mergeCell ref="C140:D140"/>
    <mergeCell ref="L140:M140"/>
    <mergeCell ref="C141:D141"/>
    <mergeCell ref="L141:M141"/>
    <mergeCell ref="C136:D136"/>
    <mergeCell ref="L136:M136"/>
    <mergeCell ref="C137:D137"/>
    <mergeCell ref="L137:M137"/>
    <mergeCell ref="C138:D138"/>
    <mergeCell ref="L138:M138"/>
    <mergeCell ref="C133:D133"/>
    <mergeCell ref="L133:M133"/>
    <mergeCell ref="C134:D134"/>
    <mergeCell ref="L134:M134"/>
    <mergeCell ref="C135:D135"/>
    <mergeCell ref="L135:M135"/>
    <mergeCell ref="C130:D130"/>
    <mergeCell ref="L130:M130"/>
    <mergeCell ref="C131:D131"/>
    <mergeCell ref="L131:M131"/>
    <mergeCell ref="C132:D132"/>
    <mergeCell ref="L132:M132"/>
    <mergeCell ref="C127:D127"/>
    <mergeCell ref="L127:M127"/>
    <mergeCell ref="C128:D128"/>
    <mergeCell ref="L128:M128"/>
    <mergeCell ref="C129:D129"/>
    <mergeCell ref="L129:M129"/>
    <mergeCell ref="C124:D124"/>
    <mergeCell ref="L124:M124"/>
    <mergeCell ref="C125:D125"/>
    <mergeCell ref="L125:M125"/>
    <mergeCell ref="C126:D126"/>
    <mergeCell ref="L126:M126"/>
    <mergeCell ref="C121:D121"/>
    <mergeCell ref="L121:M121"/>
    <mergeCell ref="C122:D122"/>
    <mergeCell ref="L122:M122"/>
    <mergeCell ref="C123:D123"/>
    <mergeCell ref="L123:M123"/>
    <mergeCell ref="C118:D118"/>
    <mergeCell ref="L118:M118"/>
    <mergeCell ref="C119:D119"/>
    <mergeCell ref="L119:M119"/>
    <mergeCell ref="C120:D120"/>
    <mergeCell ref="L120:M120"/>
    <mergeCell ref="C115:D115"/>
    <mergeCell ref="L115:M115"/>
    <mergeCell ref="C116:D116"/>
    <mergeCell ref="L116:M116"/>
    <mergeCell ref="C117:D117"/>
    <mergeCell ref="L117:M117"/>
    <mergeCell ref="C112:D112"/>
    <mergeCell ref="L112:M112"/>
    <mergeCell ref="C113:D113"/>
    <mergeCell ref="L113:M113"/>
    <mergeCell ref="C114:D114"/>
    <mergeCell ref="L114:M114"/>
    <mergeCell ref="C109:D109"/>
    <mergeCell ref="L109:M109"/>
    <mergeCell ref="C110:D110"/>
    <mergeCell ref="L110:M110"/>
    <mergeCell ref="C111:D111"/>
    <mergeCell ref="L111:M111"/>
    <mergeCell ref="C106:D106"/>
    <mergeCell ref="L106:M106"/>
    <mergeCell ref="C107:D107"/>
    <mergeCell ref="L107:M107"/>
    <mergeCell ref="C108:D108"/>
    <mergeCell ref="L108:M108"/>
    <mergeCell ref="C103:D103"/>
    <mergeCell ref="L103:M103"/>
    <mergeCell ref="C104:D104"/>
    <mergeCell ref="L104:M104"/>
    <mergeCell ref="C105:D105"/>
    <mergeCell ref="L105:M105"/>
    <mergeCell ref="C100:D100"/>
    <mergeCell ref="L100:M100"/>
    <mergeCell ref="C101:D101"/>
    <mergeCell ref="L101:M101"/>
    <mergeCell ref="C102:D102"/>
    <mergeCell ref="L102:M102"/>
    <mergeCell ref="C97:D97"/>
    <mergeCell ref="L97:M97"/>
    <mergeCell ref="C98:D98"/>
    <mergeCell ref="L98:M98"/>
    <mergeCell ref="C99:D99"/>
    <mergeCell ref="L99:M99"/>
    <mergeCell ref="C94:D94"/>
    <mergeCell ref="L94:M94"/>
    <mergeCell ref="C95:D95"/>
    <mergeCell ref="L95:M95"/>
    <mergeCell ref="C96:D96"/>
    <mergeCell ref="L96:M96"/>
    <mergeCell ref="C91:D91"/>
    <mergeCell ref="L91:M91"/>
    <mergeCell ref="C92:D92"/>
    <mergeCell ref="L92:M92"/>
    <mergeCell ref="C93:D93"/>
    <mergeCell ref="L93:M93"/>
    <mergeCell ref="C88:D88"/>
    <mergeCell ref="L88:M88"/>
    <mergeCell ref="C89:D89"/>
    <mergeCell ref="L89:M89"/>
    <mergeCell ref="C90:D90"/>
    <mergeCell ref="L90:M90"/>
    <mergeCell ref="C85:D85"/>
    <mergeCell ref="L85:M85"/>
    <mergeCell ref="C86:D86"/>
    <mergeCell ref="L86:M86"/>
    <mergeCell ref="C87:D87"/>
    <mergeCell ref="L87:M87"/>
    <mergeCell ref="C82:D82"/>
    <mergeCell ref="L82:M82"/>
    <mergeCell ref="C83:D83"/>
    <mergeCell ref="L83:M83"/>
    <mergeCell ref="C84:D84"/>
    <mergeCell ref="L84:M84"/>
    <mergeCell ref="C79:D79"/>
    <mergeCell ref="L79:M79"/>
    <mergeCell ref="C80:D80"/>
    <mergeCell ref="L80:M80"/>
    <mergeCell ref="C81:D81"/>
    <mergeCell ref="L81:M81"/>
    <mergeCell ref="C76:D76"/>
    <mergeCell ref="L76:M76"/>
    <mergeCell ref="C77:D77"/>
    <mergeCell ref="L77:M77"/>
    <mergeCell ref="C78:D78"/>
    <mergeCell ref="L78:M78"/>
    <mergeCell ref="C73:D73"/>
    <mergeCell ref="L73:M73"/>
    <mergeCell ref="C74:D74"/>
    <mergeCell ref="L74:M74"/>
    <mergeCell ref="C75:D75"/>
    <mergeCell ref="L75:M75"/>
    <mergeCell ref="C70:D70"/>
    <mergeCell ref="L70:M70"/>
    <mergeCell ref="C71:D71"/>
    <mergeCell ref="L71:M71"/>
    <mergeCell ref="C72:D72"/>
    <mergeCell ref="L72:M72"/>
    <mergeCell ref="C67:D67"/>
    <mergeCell ref="L67:M67"/>
    <mergeCell ref="C68:D68"/>
    <mergeCell ref="L68:M68"/>
    <mergeCell ref="C69:D69"/>
    <mergeCell ref="L69:M69"/>
    <mergeCell ref="C64:D64"/>
    <mergeCell ref="L64:M64"/>
    <mergeCell ref="C65:D65"/>
    <mergeCell ref="L65:M65"/>
    <mergeCell ref="C66:D66"/>
    <mergeCell ref="L66:M66"/>
    <mergeCell ref="C61:D61"/>
    <mergeCell ref="L61:M61"/>
    <mergeCell ref="C62:D62"/>
    <mergeCell ref="L62:M62"/>
    <mergeCell ref="C63:D63"/>
    <mergeCell ref="L63:M63"/>
    <mergeCell ref="C58:D58"/>
    <mergeCell ref="L58:M58"/>
    <mergeCell ref="C59:D59"/>
    <mergeCell ref="L59:M59"/>
    <mergeCell ref="C60:D60"/>
    <mergeCell ref="L60:M60"/>
    <mergeCell ref="C55:D55"/>
    <mergeCell ref="L55:M55"/>
    <mergeCell ref="C56:D56"/>
    <mergeCell ref="L56:M56"/>
    <mergeCell ref="C57:D57"/>
    <mergeCell ref="L57:M57"/>
    <mergeCell ref="C52:D52"/>
    <mergeCell ref="L52:M52"/>
    <mergeCell ref="C53:D53"/>
    <mergeCell ref="L53:M53"/>
    <mergeCell ref="C54:D54"/>
    <mergeCell ref="L54:M54"/>
    <mergeCell ref="C49:D49"/>
    <mergeCell ref="L49:M49"/>
    <mergeCell ref="C50:D50"/>
    <mergeCell ref="L50:M50"/>
    <mergeCell ref="C51:D51"/>
    <mergeCell ref="L51:M51"/>
    <mergeCell ref="C46:D46"/>
    <mergeCell ref="L46:M46"/>
    <mergeCell ref="C47:D47"/>
    <mergeCell ref="L47:M47"/>
    <mergeCell ref="C48:D48"/>
    <mergeCell ref="L48:M48"/>
    <mergeCell ref="C43:D43"/>
    <mergeCell ref="L43:M43"/>
    <mergeCell ref="C44:D44"/>
    <mergeCell ref="L44:M44"/>
    <mergeCell ref="C45:D45"/>
    <mergeCell ref="L45:M45"/>
    <mergeCell ref="C40:D40"/>
    <mergeCell ref="L40:M40"/>
    <mergeCell ref="C41:D41"/>
    <mergeCell ref="L41:M41"/>
    <mergeCell ref="C42:D42"/>
    <mergeCell ref="L42:M42"/>
    <mergeCell ref="C37:D37"/>
    <mergeCell ref="L37:M37"/>
    <mergeCell ref="C38:D38"/>
    <mergeCell ref="L38:M38"/>
    <mergeCell ref="C39:D39"/>
    <mergeCell ref="L39:M39"/>
    <mergeCell ref="C34:D34"/>
    <mergeCell ref="L34:M34"/>
    <mergeCell ref="C35:D35"/>
    <mergeCell ref="L35:M35"/>
    <mergeCell ref="C36:D36"/>
    <mergeCell ref="L36:M36"/>
    <mergeCell ref="C31:D31"/>
    <mergeCell ref="L31:M31"/>
    <mergeCell ref="C33:D33"/>
    <mergeCell ref="L32:M32"/>
    <mergeCell ref="L33:M33"/>
    <mergeCell ref="C28:D28"/>
    <mergeCell ref="L28:M28"/>
    <mergeCell ref="C29:D29"/>
    <mergeCell ref="L29:M29"/>
    <mergeCell ref="C30:D30"/>
    <mergeCell ref="L30:M30"/>
    <mergeCell ref="C25:D25"/>
    <mergeCell ref="L25:M25"/>
    <mergeCell ref="C26:D26"/>
    <mergeCell ref="L26:M26"/>
    <mergeCell ref="C27:D27"/>
    <mergeCell ref="L27:M27"/>
    <mergeCell ref="C22:D22"/>
    <mergeCell ref="L22:M22"/>
    <mergeCell ref="C23:D23"/>
    <mergeCell ref="L23:M23"/>
    <mergeCell ref="C24:D24"/>
    <mergeCell ref="L24:M24"/>
    <mergeCell ref="C19:D19"/>
    <mergeCell ref="L19:M19"/>
    <mergeCell ref="C20:D20"/>
    <mergeCell ref="L20:M20"/>
    <mergeCell ref="C21:D21"/>
    <mergeCell ref="L21:M21"/>
    <mergeCell ref="C16:D16"/>
    <mergeCell ref="L16:M16"/>
    <mergeCell ref="C17:D17"/>
    <mergeCell ref="L17:M17"/>
    <mergeCell ref="C18:D18"/>
    <mergeCell ref="L18:M18"/>
    <mergeCell ref="C13:D13"/>
    <mergeCell ref="L13:M13"/>
    <mergeCell ref="C14:D14"/>
    <mergeCell ref="L14:M14"/>
    <mergeCell ref="C15:D15"/>
    <mergeCell ref="L15:M15"/>
    <mergeCell ref="C10:D10"/>
    <mergeCell ref="L10:M10"/>
    <mergeCell ref="C11:D11"/>
    <mergeCell ref="L11:M11"/>
    <mergeCell ref="C12:D12"/>
    <mergeCell ref="L12:M12"/>
    <mergeCell ref="C8:D8"/>
    <mergeCell ref="L8:M8"/>
    <mergeCell ref="C9:D9"/>
    <mergeCell ref="L9:M9"/>
    <mergeCell ref="C4:D4"/>
    <mergeCell ref="L4:M4"/>
    <mergeCell ref="C5:D5"/>
    <mergeCell ref="L5:M5"/>
    <mergeCell ref="C6:D6"/>
    <mergeCell ref="L6:M6"/>
    <mergeCell ref="A1:B1"/>
    <mergeCell ref="F1:G1"/>
    <mergeCell ref="H1:M1"/>
    <mergeCell ref="C2:D2"/>
    <mergeCell ref="L2:M2"/>
    <mergeCell ref="C3:D3"/>
    <mergeCell ref="L3:M3"/>
    <mergeCell ref="C7:D7"/>
    <mergeCell ref="L7:M7"/>
  </mergeCells>
  <conditionalFormatting sqref="B153 B155 E151:K151">
    <cfRule type="cellIs" dxfId="177" priority="89" operator="equal">
      <formula>0</formula>
    </cfRule>
  </conditionalFormatting>
  <conditionalFormatting sqref="E151:K151 E3:J41 E118:J150 J4:J150 E43:J43 G42:J42 E45:J70 G44:J44">
    <cfRule type="cellIs" dxfId="176" priority="88" operator="lessThan">
      <formula>0</formula>
    </cfRule>
  </conditionalFormatting>
  <conditionalFormatting sqref="C150 B118:B150 B6:B41 B43 B45:B70 C5:C31 C33">
    <cfRule type="containsText" dxfId="175" priority="86" operator="containsText" text="reposicion">
      <formula>NOT(ISERROR(SEARCH("reposicion",B5)))</formula>
    </cfRule>
    <cfRule type="containsText" dxfId="174" priority="87" operator="containsText" text="devolucion">
      <formula>NOT(ISERROR(SEARCH("devolucion",B5)))</formula>
    </cfRule>
  </conditionalFormatting>
  <conditionalFormatting sqref="B155">
    <cfRule type="cellIs" dxfId="173" priority="85" operator="lessThan">
      <formula>0</formula>
    </cfRule>
  </conditionalFormatting>
  <conditionalFormatting sqref="B5 B3:C4">
    <cfRule type="containsText" dxfId="172" priority="83" operator="containsText" text="reposicion">
      <formula>NOT(ISERROR(SEARCH("reposicion",B3)))</formula>
    </cfRule>
    <cfRule type="containsText" dxfId="171" priority="84" operator="containsText" text="devolucion">
      <formula>NOT(ISERROR(SEARCH("devolucion",B3)))</formula>
    </cfRule>
  </conditionalFormatting>
  <conditionalFormatting sqref="C118:C149 C43 C45:C70 C34:C41">
    <cfRule type="containsText" dxfId="170" priority="81" operator="containsText" text="reposicion">
      <formula>NOT(ISERROR(SEARCH("reposicion",C34)))</formula>
    </cfRule>
    <cfRule type="containsText" dxfId="169" priority="82" operator="containsText" text="devolucion">
      <formula>NOT(ISERROR(SEARCH("devolucion",C34)))</formula>
    </cfRule>
  </conditionalFormatting>
  <conditionalFormatting sqref="B118:B150 B6:B41 B43 B45:B70">
    <cfRule type="cellIs" dxfId="168" priority="79" operator="equal">
      <formula>0</formula>
    </cfRule>
  </conditionalFormatting>
  <conditionalFormatting sqref="I3:I67">
    <cfRule type="cellIs" dxfId="167" priority="78" operator="equal">
      <formula>0</formula>
    </cfRule>
  </conditionalFormatting>
  <conditionalFormatting sqref="I69:J70 I151:K151 I153:K163 I118:J150">
    <cfRule type="cellIs" dxfId="166" priority="77" operator="equal">
      <formula>0</formula>
    </cfRule>
  </conditionalFormatting>
  <conditionalFormatting sqref="I68:J69 J3:J150">
    <cfRule type="cellIs" dxfId="165" priority="76" operator="equal">
      <formula>0</formula>
    </cfRule>
  </conditionalFormatting>
  <conditionalFormatting sqref="E71:J81 E108:J117">
    <cfRule type="cellIs" dxfId="164" priority="75" operator="lessThan">
      <formula>0</formula>
    </cfRule>
  </conditionalFormatting>
  <conditionalFormatting sqref="B71:B81 B108:B117">
    <cfRule type="containsText" dxfId="163" priority="73" operator="containsText" text="reposicion">
      <formula>NOT(ISERROR(SEARCH("reposicion",B71)))</formula>
    </cfRule>
    <cfRule type="containsText" dxfId="162" priority="74" operator="containsText" text="devolucion">
      <formula>NOT(ISERROR(SEARCH("devolucion",B71)))</formula>
    </cfRule>
  </conditionalFormatting>
  <conditionalFormatting sqref="C71:C81 C108:C117">
    <cfRule type="containsText" dxfId="161" priority="71" operator="containsText" text="reposicion">
      <formula>NOT(ISERROR(SEARCH("reposicion",C71)))</formula>
    </cfRule>
    <cfRule type="containsText" dxfId="160" priority="72" operator="containsText" text="devolucion">
      <formula>NOT(ISERROR(SEARCH("devolucion",C71)))</formula>
    </cfRule>
  </conditionalFormatting>
  <conditionalFormatting sqref="B71:B81 B108:B117">
    <cfRule type="cellIs" dxfId="159" priority="70" operator="equal">
      <formula>0</formula>
    </cfRule>
  </conditionalFormatting>
  <conditionalFormatting sqref="I71:J81 I108:J117">
    <cfRule type="cellIs" dxfId="158" priority="69" operator="equal">
      <formula>0</formula>
    </cfRule>
  </conditionalFormatting>
  <conditionalFormatting sqref="E151:K151 B153:B155 D152:D155 M152:M155 E3:J41 E43:J43 G42:J42 E45:J150 G44:J44">
    <cfRule type="cellIs" dxfId="157" priority="68" operator="lessThan">
      <formula>0</formula>
    </cfRule>
  </conditionalFormatting>
  <conditionalFormatting sqref="B82:B107">
    <cfRule type="containsText" dxfId="156" priority="66" operator="containsText" text="reposicion">
      <formula>NOT(ISERROR(SEARCH("reposicion",B82)))</formula>
    </cfRule>
    <cfRule type="containsText" dxfId="155" priority="67" operator="containsText" text="devolucion">
      <formula>NOT(ISERROR(SEARCH("devolucion",B82)))</formula>
    </cfRule>
  </conditionalFormatting>
  <conditionalFormatting sqref="C82:C107">
    <cfRule type="containsText" dxfId="154" priority="64" operator="containsText" text="reposicion">
      <formula>NOT(ISERROR(SEARCH("reposicion",C82)))</formula>
    </cfRule>
    <cfRule type="containsText" dxfId="153" priority="65" operator="containsText" text="devolucion">
      <formula>NOT(ISERROR(SEARCH("devolucion",C82)))</formula>
    </cfRule>
  </conditionalFormatting>
  <conditionalFormatting sqref="B82:B107">
    <cfRule type="cellIs" dxfId="152" priority="63" operator="equal">
      <formula>0</formula>
    </cfRule>
  </conditionalFormatting>
  <conditionalFormatting sqref="I82:J107">
    <cfRule type="cellIs" dxfId="151" priority="62" operator="equal">
      <formula>0</formula>
    </cfRule>
  </conditionalFormatting>
  <conditionalFormatting sqref="H1:M1">
    <cfRule type="cellIs" dxfId="150" priority="53" operator="equal">
      <formula>4</formula>
    </cfRule>
  </conditionalFormatting>
  <conditionalFormatting sqref="K3:K150">
    <cfRule type="cellIs" dxfId="149" priority="35" operator="lessThan">
      <formula>0</formula>
    </cfRule>
  </conditionalFormatting>
  <conditionalFormatting sqref="K68">
    <cfRule type="cellIs" dxfId="148" priority="34" operator="equal">
      <formula>0</formula>
    </cfRule>
  </conditionalFormatting>
  <conditionalFormatting sqref="K3:K150">
    <cfRule type="cellIs" dxfId="147" priority="33" operator="equal">
      <formula>0</formula>
    </cfRule>
  </conditionalFormatting>
  <conditionalFormatting sqref="K69:K70 K118:K150">
    <cfRule type="cellIs" dxfId="146" priority="32" operator="equal">
      <formula>0</formula>
    </cfRule>
  </conditionalFormatting>
  <conditionalFormatting sqref="K68:K69">
    <cfRule type="cellIs" dxfId="145" priority="31" operator="equal">
      <formula>0</formula>
    </cfRule>
  </conditionalFormatting>
  <conditionalFormatting sqref="K71:K81 K108:K117">
    <cfRule type="cellIs" dxfId="144" priority="30" operator="lessThan">
      <formula>0</formula>
    </cfRule>
  </conditionalFormatting>
  <conditionalFormatting sqref="K71:K81 K108:K117">
    <cfRule type="cellIs" dxfId="143" priority="29" operator="equal">
      <formula>0</formula>
    </cfRule>
  </conditionalFormatting>
  <conditionalFormatting sqref="K3:K150">
    <cfRule type="cellIs" dxfId="142" priority="28" operator="lessThan">
      <formula>0</formula>
    </cfRule>
  </conditionalFormatting>
  <conditionalFormatting sqref="K82:K107">
    <cfRule type="cellIs" dxfId="141" priority="27" operator="equal">
      <formula>0</formula>
    </cfRule>
  </conditionalFormatting>
  <conditionalFormatting sqref="K44:K46 K67">
    <cfRule type="cellIs" dxfId="140" priority="26" operator="lessThan">
      <formula>0</formula>
    </cfRule>
  </conditionalFormatting>
  <conditionalFormatting sqref="K44 K67">
    <cfRule type="cellIs" dxfId="139" priority="25" operator="equal">
      <formula>0</formula>
    </cfRule>
  </conditionalFormatting>
  <conditionalFormatting sqref="K45:K46">
    <cfRule type="cellIs" dxfId="138" priority="24" operator="equal">
      <formula>0</formula>
    </cfRule>
  </conditionalFormatting>
  <conditionalFormatting sqref="K44:K45 K67">
    <cfRule type="cellIs" dxfId="137" priority="23" operator="equal">
      <formula>0</formula>
    </cfRule>
  </conditionalFormatting>
  <conditionalFormatting sqref="K47:K57">
    <cfRule type="cellIs" dxfId="136" priority="22" operator="lessThan">
      <formula>0</formula>
    </cfRule>
  </conditionalFormatting>
  <conditionalFormatting sqref="K47:K57">
    <cfRule type="cellIs" dxfId="135" priority="21" operator="equal">
      <formula>0</formula>
    </cfRule>
  </conditionalFormatting>
  <conditionalFormatting sqref="K58:K66">
    <cfRule type="cellIs" dxfId="134" priority="20" operator="lessThan">
      <formula>0</formula>
    </cfRule>
  </conditionalFormatting>
  <conditionalFormatting sqref="K58:K66">
    <cfRule type="cellIs" dxfId="133" priority="19" operator="equal">
      <formula>0</formula>
    </cfRule>
  </conditionalFormatting>
  <conditionalFormatting sqref="B42">
    <cfRule type="containsText" dxfId="132" priority="17" operator="containsText" text="reposicion">
      <formula>NOT(ISERROR(SEARCH("reposicion",B42)))</formula>
    </cfRule>
    <cfRule type="containsText" dxfId="131" priority="18" operator="containsText" text="devolucion">
      <formula>NOT(ISERROR(SEARCH("devolucion",B42)))</formula>
    </cfRule>
  </conditionalFormatting>
  <conditionalFormatting sqref="B42">
    <cfRule type="cellIs" dxfId="130" priority="16" operator="equal">
      <formula>0</formula>
    </cfRule>
  </conditionalFormatting>
  <conditionalFormatting sqref="C42">
    <cfRule type="containsText" dxfId="129" priority="14" operator="containsText" text="reposicion">
      <formula>NOT(ISERROR(SEARCH("reposicion",C42)))</formula>
    </cfRule>
    <cfRule type="containsText" dxfId="128" priority="15" operator="containsText" text="devolucion">
      <formula>NOT(ISERROR(SEARCH("devolucion",C42)))</formula>
    </cfRule>
  </conditionalFormatting>
  <conditionalFormatting sqref="E42">
    <cfRule type="cellIs" dxfId="127" priority="13" operator="lessThan">
      <formula>0</formula>
    </cfRule>
  </conditionalFormatting>
  <conditionalFormatting sqref="E42">
    <cfRule type="cellIs" dxfId="126" priority="12" operator="lessThan">
      <formula>0</formula>
    </cfRule>
  </conditionalFormatting>
  <conditionalFormatting sqref="F42">
    <cfRule type="cellIs" dxfId="125" priority="11" operator="lessThan">
      <formula>0</formula>
    </cfRule>
  </conditionalFormatting>
  <conditionalFormatting sqref="F42">
    <cfRule type="cellIs" dxfId="124" priority="10" operator="lessThan">
      <formula>0</formula>
    </cfRule>
  </conditionalFormatting>
  <conditionalFormatting sqref="B44">
    <cfRule type="containsText" dxfId="123" priority="8" operator="containsText" text="reposicion">
      <formula>NOT(ISERROR(SEARCH("reposicion",B44)))</formula>
    </cfRule>
    <cfRule type="containsText" dxfId="122" priority="9" operator="containsText" text="devolucion">
      <formula>NOT(ISERROR(SEARCH("devolucion",B44)))</formula>
    </cfRule>
  </conditionalFormatting>
  <conditionalFormatting sqref="B44">
    <cfRule type="cellIs" dxfId="121" priority="7" operator="equal">
      <formula>0</formula>
    </cfRule>
  </conditionalFormatting>
  <conditionalFormatting sqref="C44">
    <cfRule type="containsText" dxfId="120" priority="5" operator="containsText" text="reposicion">
      <formula>NOT(ISERROR(SEARCH("reposicion",C44)))</formula>
    </cfRule>
    <cfRule type="containsText" dxfId="119" priority="6" operator="containsText" text="devolucion">
      <formula>NOT(ISERROR(SEARCH("devolucion",C44)))</formula>
    </cfRule>
  </conditionalFormatting>
  <conditionalFormatting sqref="E44">
    <cfRule type="cellIs" dxfId="118" priority="4" operator="lessThan">
      <formula>0</formula>
    </cfRule>
  </conditionalFormatting>
  <conditionalFormatting sqref="E44">
    <cfRule type="cellIs" dxfId="117" priority="3" operator="lessThan">
      <formula>0</formula>
    </cfRule>
  </conditionalFormatting>
  <conditionalFormatting sqref="F44">
    <cfRule type="cellIs" dxfId="116" priority="2" operator="lessThan">
      <formula>0</formula>
    </cfRule>
  </conditionalFormatting>
  <conditionalFormatting sqref="F44">
    <cfRule type="cellIs" dxfId="115" priority="1" operator="lessThan">
      <formula>0</formula>
    </cfRule>
  </conditionalFormatting>
  <dataValidations xWindow="679" yWindow="401" count="6">
    <dataValidation type="decimal" allowBlank="1" showInputMessage="1" showErrorMessage="1" errorTitle="Valor Incorrecto" error="Entre solo Valores Permitidos" sqref="M152:M155 B154 D152:D155 I3:I150 K3:K150">
      <formula1>0</formula1>
      <formula2>10000</formula2>
    </dataValidation>
    <dataValidation type="time" allowBlank="1" showInputMessage="1" showErrorMessage="1" errorTitle="Hora Incorrecta" error="Entre la hora de forma correcta:_x000a_HH:MM" sqref="A3:A35 A38:A41 A42:A150">
      <formula1>0</formula1>
      <formula2>0.999988425925926</formula2>
    </dataValidation>
    <dataValidation type="decimal" allowBlank="1" showInputMessage="1" showErrorMessage="1" errorTitle="ENTRADA DE VALOR INCORRECTO" promptTitle="Importante" prompt="Teclear (-) en caso de Devolución" sqref="E3:G150">
      <formula1>-1000</formula1>
      <formula2>1000</formula2>
    </dataValidation>
    <dataValidation type="whole" allowBlank="1" showInputMessage="1" showErrorMessage="1" errorTitle="Valor Incorrecto" error="Entre solo Valores Permitidos" promptTitle="Valor de la(s) Tarjeta(s) en cuc" sqref="H3:H150">
      <formula1>0</formula1>
      <formula2>168</formula2>
    </dataValidation>
    <dataValidation allowBlank="1" showInputMessage="1" showErrorMessage="1" promptTitle="Tercio del Día" sqref="N2"/>
    <dataValidation allowBlank="1" showInputMessage="1" showErrorMessage="1" promptTitle="SOBRANTE DEL DIA" prompt="TECLEE EL VALOR DEL SOBRANTE EN CASO DE HABERLO" sqref="O2"/>
  </dataValidations>
  <printOptions horizontalCentered="1" verticalCentered="1"/>
  <pageMargins left="0" right="0" top="0" bottom="0" header="0" footer="0"/>
  <pageSetup scale="33" orientation="portrait" r:id="rId1"/>
  <extLst>
    <ext xmlns:x14="http://schemas.microsoft.com/office/spreadsheetml/2009/9/main" uri="{CCE6A557-97BC-4b89-ADB6-D9C93CAAB3DF}">
      <x14:dataValidations xmlns:xm="http://schemas.microsoft.com/office/excel/2006/main" xWindow="679" yWindow="401" count="3">
        <x14:dataValidation type="list" allowBlank="1" showInputMessage="1" showErrorMessage="1" errorTitle="ENTRADA INCORRECTA" error="TECLEE SOLO VALORES DE LA LISTA" promptTitle="TRABAJO REALIZADO" prompt="TECLEE O SELECCIONE DE LA LISTA LA PIEZA O TRABAJO">
          <x14:formula1>
            <xm:f>DEN!$D$3:$D$203</xm:f>
          </x14:formula1>
          <xm:sqref>B3:B150</xm:sqref>
        </x14:dataValidation>
        <x14:dataValidation type="list" allowBlank="1" showInputMessage="1" showErrorMessage="1" errorTitle="Nombre Incorrecto" error="Introduzca un Nombre Valido">
          <x14:formula1>
            <xm:f>DEN!$A:$A</xm:f>
          </x14:formula1>
          <xm:sqref>L3:M150</xm:sqref>
        </x14:dataValidation>
        <x14:dataValidation type="list" allowBlank="1" showInputMessage="1" showErrorMessage="1">
          <x14:formula1>
            <xm:f>DEN!$A$3:$A$38</xm:f>
          </x14:formula1>
          <xm:sqref>B158:B177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4"/>
  <sheetViews>
    <sheetView zoomScale="110" zoomScaleNormal="110" zoomScalePageLayoutView="150" workbookViewId="0">
      <pane ySplit="2" topLeftCell="A82" activePane="bottomLeft" state="frozen"/>
      <selection activeCell="I1" sqref="I1:L1"/>
      <selection pane="bottomLeft" activeCell="A3" sqref="A3:H65"/>
    </sheetView>
  </sheetViews>
  <sheetFormatPr baseColWidth="10" defaultColWidth="9.109375" defaultRowHeight="16.5" customHeight="1" x14ac:dyDescent="0.3"/>
  <cols>
    <col min="1" max="1" width="6.109375" style="1" bestFit="1" customWidth="1"/>
    <col min="2" max="2" width="21.44140625" style="1" customWidth="1"/>
    <col min="3" max="3" width="33.33203125" style="1" customWidth="1"/>
    <col min="4" max="4" width="10.6640625" style="1" customWidth="1"/>
    <col min="5" max="5" width="7.33203125" style="1" customWidth="1"/>
    <col min="6" max="11" width="5" style="1" customWidth="1"/>
    <col min="12" max="12" width="2.44140625" style="1" customWidth="1"/>
    <col min="13" max="13" width="11.44140625" style="1" customWidth="1"/>
    <col min="14" max="16" width="9.109375" style="1"/>
    <col min="17" max="17" width="23.33203125" style="1" bestFit="1" customWidth="1"/>
    <col min="18" max="16384" width="9.109375" style="1"/>
  </cols>
  <sheetData>
    <row r="1" spans="1:17" ht="16.5" customHeight="1" x14ac:dyDescent="0.3">
      <c r="A1" s="114" t="s">
        <v>29</v>
      </c>
      <c r="B1" s="115"/>
      <c r="C1" s="27" t="str">
        <f>Domingo!C1</f>
        <v>V</v>
      </c>
      <c r="D1" s="53"/>
      <c r="E1" s="45" t="s">
        <v>1</v>
      </c>
      <c r="F1" s="120" t="s">
        <v>42</v>
      </c>
      <c r="G1" s="120"/>
      <c r="H1" s="137">
        <f>Domingo!H1+5</f>
        <v>43994</v>
      </c>
      <c r="I1" s="137"/>
      <c r="J1" s="137"/>
      <c r="K1" s="137"/>
      <c r="L1" s="137"/>
      <c r="M1" s="138"/>
      <c r="N1" s="46" t="s">
        <v>187</v>
      </c>
      <c r="O1" s="46" t="s">
        <v>57</v>
      </c>
      <c r="Q1" s="20"/>
    </row>
    <row r="2" spans="1:17" ht="16.5" customHeight="1" x14ac:dyDescent="0.3">
      <c r="A2" s="40" t="s">
        <v>0</v>
      </c>
      <c r="B2" s="41" t="s">
        <v>64</v>
      </c>
      <c r="C2" s="121" t="s">
        <v>176</v>
      </c>
      <c r="D2" s="122"/>
      <c r="E2" s="42" t="s">
        <v>3</v>
      </c>
      <c r="F2" s="42" t="s">
        <v>5</v>
      </c>
      <c r="G2" s="42" t="s">
        <v>36</v>
      </c>
      <c r="H2" s="42" t="s">
        <v>7</v>
      </c>
      <c r="I2" s="43" t="s">
        <v>65</v>
      </c>
      <c r="J2" s="43" t="s">
        <v>66</v>
      </c>
      <c r="K2" s="43" t="s">
        <v>67</v>
      </c>
      <c r="L2" s="116" t="s">
        <v>2</v>
      </c>
      <c r="M2" s="117"/>
      <c r="N2" s="44">
        <f>ROUND(((E151-F151-G151-H151)/3),3)</f>
        <v>0</v>
      </c>
      <c r="O2" s="31"/>
    </row>
    <row r="3" spans="1:17" ht="16.5" customHeight="1" x14ac:dyDescent="0.3">
      <c r="A3" s="21"/>
      <c r="B3" s="34"/>
      <c r="C3" s="141"/>
      <c r="D3" s="142"/>
      <c r="E3" s="19"/>
      <c r="F3" s="19"/>
      <c r="G3" s="19"/>
      <c r="H3" s="19"/>
      <c r="I3" s="37">
        <f>E3-F3-G3</f>
        <v>0</v>
      </c>
      <c r="J3" s="37">
        <f>IF(B3="",0,VLOOKUP(B3,Tabla1[],2,0))</f>
        <v>0</v>
      </c>
      <c r="K3" s="37">
        <f>IF(E3&lt;0,J3*(-1),J3)</f>
        <v>0</v>
      </c>
      <c r="L3" s="139"/>
      <c r="M3" s="140"/>
    </row>
    <row r="4" spans="1:17" ht="16.5" customHeight="1" x14ac:dyDescent="0.3">
      <c r="A4" s="22"/>
      <c r="B4" s="34"/>
      <c r="C4" s="110"/>
      <c r="D4" s="111"/>
      <c r="E4" s="19"/>
      <c r="F4" s="19"/>
      <c r="G4" s="19"/>
      <c r="H4" s="19"/>
      <c r="I4" s="37">
        <f t="shared" ref="I4:I67" si="0">E4-F4-G4</f>
        <v>0</v>
      </c>
      <c r="J4" s="37">
        <f>IF(B4="",0,VLOOKUP(B4,Tabla1[],2,0))</f>
        <v>0</v>
      </c>
      <c r="K4" s="37">
        <f t="shared" ref="K4:K67" si="1">IF(E4&lt;0,J4*(-1),J4)</f>
        <v>0</v>
      </c>
      <c r="L4" s="112"/>
      <c r="M4" s="113"/>
    </row>
    <row r="5" spans="1:17" ht="16.5" customHeight="1" x14ac:dyDescent="0.3">
      <c r="A5" s="22"/>
      <c r="B5" s="34"/>
      <c r="C5" s="110"/>
      <c r="D5" s="111"/>
      <c r="E5" s="19"/>
      <c r="F5" s="19"/>
      <c r="G5" s="19"/>
      <c r="H5" s="19"/>
      <c r="I5" s="37">
        <f t="shared" si="0"/>
        <v>0</v>
      </c>
      <c r="J5" s="37">
        <f>IF(B5="",0,VLOOKUP(B5,Tabla1[],2,0))</f>
        <v>0</v>
      </c>
      <c r="K5" s="37">
        <f t="shared" si="1"/>
        <v>0</v>
      </c>
      <c r="L5" s="112"/>
      <c r="M5" s="113"/>
    </row>
    <row r="6" spans="1:17" ht="16.5" customHeight="1" x14ac:dyDescent="0.3">
      <c r="A6" s="22"/>
      <c r="B6" s="34"/>
      <c r="C6" s="110"/>
      <c r="D6" s="111"/>
      <c r="E6" s="19"/>
      <c r="F6" s="19"/>
      <c r="G6" s="19"/>
      <c r="H6" s="19"/>
      <c r="I6" s="37">
        <f t="shared" si="0"/>
        <v>0</v>
      </c>
      <c r="J6" s="37">
        <f>IF(B6="",0,VLOOKUP(B6,Tabla1[],2,0))</f>
        <v>0</v>
      </c>
      <c r="K6" s="37">
        <f t="shared" si="1"/>
        <v>0</v>
      </c>
      <c r="L6" s="112"/>
      <c r="M6" s="113"/>
    </row>
    <row r="7" spans="1:17" ht="16.5" customHeight="1" x14ac:dyDescent="0.3">
      <c r="A7" s="22"/>
      <c r="B7" s="34"/>
      <c r="C7" s="110"/>
      <c r="D7" s="111"/>
      <c r="E7" s="19"/>
      <c r="F7" s="19"/>
      <c r="G7" s="19"/>
      <c r="H7" s="19"/>
      <c r="I7" s="37">
        <f t="shared" si="0"/>
        <v>0</v>
      </c>
      <c r="J7" s="37">
        <f>IF(B7="",0,VLOOKUP(B7,Tabla1[],2,0))</f>
        <v>0</v>
      </c>
      <c r="K7" s="37">
        <f t="shared" si="1"/>
        <v>0</v>
      </c>
      <c r="L7" s="112"/>
      <c r="M7" s="113"/>
    </row>
    <row r="8" spans="1:17" ht="16.5" customHeight="1" x14ac:dyDescent="0.3">
      <c r="A8" s="22"/>
      <c r="B8" s="34"/>
      <c r="C8" s="110"/>
      <c r="D8" s="111"/>
      <c r="E8" s="19"/>
      <c r="F8" s="19"/>
      <c r="G8" s="19"/>
      <c r="H8" s="19"/>
      <c r="I8" s="37">
        <f t="shared" si="0"/>
        <v>0</v>
      </c>
      <c r="J8" s="37">
        <f>IF(B8="",0,VLOOKUP(B8,Tabla1[],2,0))</f>
        <v>0</v>
      </c>
      <c r="K8" s="37">
        <f t="shared" si="1"/>
        <v>0</v>
      </c>
      <c r="L8" s="112"/>
      <c r="M8" s="113"/>
    </row>
    <row r="9" spans="1:17" ht="16.5" customHeight="1" x14ac:dyDescent="0.3">
      <c r="A9" s="22"/>
      <c r="B9" s="34"/>
      <c r="C9" s="110"/>
      <c r="D9" s="111"/>
      <c r="E9" s="19"/>
      <c r="F9" s="19"/>
      <c r="G9" s="19"/>
      <c r="H9" s="19"/>
      <c r="I9" s="37">
        <f>E9-F9-G9</f>
        <v>0</v>
      </c>
      <c r="J9" s="37">
        <f>IF(B9="",0,VLOOKUP(B9,Tabla1[],2,0))</f>
        <v>0</v>
      </c>
      <c r="K9" s="37">
        <f>IF(E9&lt;0,J9*(-1),J9)</f>
        <v>0</v>
      </c>
      <c r="L9" s="112"/>
      <c r="M9" s="113"/>
    </row>
    <row r="10" spans="1:17" ht="16.5" customHeight="1" x14ac:dyDescent="0.3">
      <c r="A10" s="22"/>
      <c r="B10" s="34"/>
      <c r="C10" s="110"/>
      <c r="D10" s="111"/>
      <c r="E10" s="19"/>
      <c r="F10" s="19"/>
      <c r="G10" s="19"/>
      <c r="H10" s="19"/>
      <c r="I10" s="37">
        <f>E10-F10-G10</f>
        <v>0</v>
      </c>
      <c r="J10" s="37">
        <f>IF(B10="",0,VLOOKUP(B10,Tabla1[],2,0))</f>
        <v>0</v>
      </c>
      <c r="K10" s="37">
        <f>IF(E10&lt;0,J10*(-1),J10)</f>
        <v>0</v>
      </c>
      <c r="L10" s="112"/>
      <c r="M10" s="113"/>
    </row>
    <row r="11" spans="1:17" ht="16.5" customHeight="1" x14ac:dyDescent="0.3">
      <c r="A11" s="22"/>
      <c r="B11" s="34"/>
      <c r="C11" s="110"/>
      <c r="D11" s="111"/>
      <c r="E11" s="19"/>
      <c r="F11" s="19"/>
      <c r="G11" s="19"/>
      <c r="H11" s="19"/>
      <c r="I11" s="37">
        <f t="shared" si="0"/>
        <v>0</v>
      </c>
      <c r="J11" s="37">
        <f>IF(B11="",0,VLOOKUP(B11,Tabla1[],2,0))</f>
        <v>0</v>
      </c>
      <c r="K11" s="37">
        <f t="shared" si="1"/>
        <v>0</v>
      </c>
      <c r="L11" s="112"/>
      <c r="M11" s="113"/>
    </row>
    <row r="12" spans="1:17" ht="16.5" customHeight="1" x14ac:dyDescent="0.3">
      <c r="A12" s="22"/>
      <c r="B12" s="34"/>
      <c r="C12" s="110"/>
      <c r="D12" s="111"/>
      <c r="E12" s="19"/>
      <c r="F12" s="19"/>
      <c r="G12" s="19"/>
      <c r="H12" s="19"/>
      <c r="I12" s="37">
        <f t="shared" si="0"/>
        <v>0</v>
      </c>
      <c r="J12" s="37">
        <f>IF(B12="",0,VLOOKUP(B12,Tabla1[],2,0))</f>
        <v>0</v>
      </c>
      <c r="K12" s="37">
        <f t="shared" si="1"/>
        <v>0</v>
      </c>
      <c r="L12" s="112"/>
      <c r="M12" s="113"/>
    </row>
    <row r="13" spans="1:17" ht="16.5" customHeight="1" x14ac:dyDescent="0.3">
      <c r="A13" s="22"/>
      <c r="B13" s="34"/>
      <c r="C13" s="110"/>
      <c r="D13" s="111"/>
      <c r="E13" s="19"/>
      <c r="F13" s="19"/>
      <c r="G13" s="19"/>
      <c r="H13" s="19"/>
      <c r="I13" s="37">
        <f t="shared" si="0"/>
        <v>0</v>
      </c>
      <c r="J13" s="37">
        <f>IF(B13="",0,VLOOKUP(B13,Tabla1[],2,0))</f>
        <v>0</v>
      </c>
      <c r="K13" s="37">
        <f t="shared" si="1"/>
        <v>0</v>
      </c>
      <c r="L13" s="112"/>
      <c r="M13" s="113"/>
    </row>
    <row r="14" spans="1:17" ht="16.5" customHeight="1" x14ac:dyDescent="0.3">
      <c r="A14" s="22"/>
      <c r="B14" s="34"/>
      <c r="C14" s="110"/>
      <c r="D14" s="111"/>
      <c r="E14" s="19"/>
      <c r="F14" s="19"/>
      <c r="G14" s="19"/>
      <c r="H14" s="19"/>
      <c r="I14" s="37">
        <f t="shared" si="0"/>
        <v>0</v>
      </c>
      <c r="J14" s="37">
        <f>IF(B14="",0,VLOOKUP(B14,Tabla1[],2,0))</f>
        <v>0</v>
      </c>
      <c r="K14" s="37">
        <f t="shared" si="1"/>
        <v>0</v>
      </c>
      <c r="L14" s="112"/>
      <c r="M14" s="113"/>
    </row>
    <row r="15" spans="1:17" ht="16.5" customHeight="1" x14ac:dyDescent="0.3">
      <c r="A15" s="22"/>
      <c r="B15" s="34"/>
      <c r="C15" s="110"/>
      <c r="D15" s="111"/>
      <c r="E15" s="19"/>
      <c r="F15" s="19"/>
      <c r="G15" s="19"/>
      <c r="H15" s="19"/>
      <c r="I15" s="37">
        <f t="shared" si="0"/>
        <v>0</v>
      </c>
      <c r="J15" s="37">
        <f>IF(B15="",0,VLOOKUP(B15,Tabla1[],2,0))</f>
        <v>0</v>
      </c>
      <c r="K15" s="37">
        <f t="shared" si="1"/>
        <v>0</v>
      </c>
      <c r="L15" s="112"/>
      <c r="M15" s="113"/>
    </row>
    <row r="16" spans="1:17" ht="16.5" customHeight="1" x14ac:dyDescent="0.3">
      <c r="A16" s="22"/>
      <c r="B16" s="34"/>
      <c r="C16" s="110"/>
      <c r="D16" s="111"/>
      <c r="E16" s="19"/>
      <c r="F16" s="19"/>
      <c r="G16" s="19"/>
      <c r="H16" s="19"/>
      <c r="I16" s="37">
        <f t="shared" si="0"/>
        <v>0</v>
      </c>
      <c r="J16" s="37">
        <f>IF(B16="",0,VLOOKUP(B16,Tabla1[],2,0))</f>
        <v>0</v>
      </c>
      <c r="K16" s="37">
        <f t="shared" si="1"/>
        <v>0</v>
      </c>
      <c r="L16" s="112"/>
      <c r="M16" s="113"/>
    </row>
    <row r="17" spans="1:13" ht="16.5" customHeight="1" x14ac:dyDescent="0.3">
      <c r="A17" s="22"/>
      <c r="B17" s="34"/>
      <c r="C17" s="110"/>
      <c r="D17" s="111"/>
      <c r="E17" s="19"/>
      <c r="F17" s="19"/>
      <c r="G17" s="19"/>
      <c r="H17" s="19"/>
      <c r="I17" s="37">
        <f t="shared" si="0"/>
        <v>0</v>
      </c>
      <c r="J17" s="37">
        <f>IF(B17="",0,VLOOKUP(B17,Tabla1[],2,0))</f>
        <v>0</v>
      </c>
      <c r="K17" s="37">
        <f t="shared" si="1"/>
        <v>0</v>
      </c>
      <c r="L17" s="112"/>
      <c r="M17" s="113"/>
    </row>
    <row r="18" spans="1:13" ht="16.5" customHeight="1" x14ac:dyDescent="0.3">
      <c r="A18" s="22"/>
      <c r="B18" s="34"/>
      <c r="C18" s="110"/>
      <c r="D18" s="111"/>
      <c r="E18" s="19"/>
      <c r="F18" s="19"/>
      <c r="G18" s="19"/>
      <c r="H18" s="19"/>
      <c r="I18" s="37">
        <f t="shared" si="0"/>
        <v>0</v>
      </c>
      <c r="J18" s="37">
        <f>IF(B18="",0,VLOOKUP(B18,Tabla1[],2,0))</f>
        <v>0</v>
      </c>
      <c r="K18" s="37">
        <f t="shared" si="1"/>
        <v>0</v>
      </c>
      <c r="L18" s="112"/>
      <c r="M18" s="113"/>
    </row>
    <row r="19" spans="1:13" ht="16.5" customHeight="1" x14ac:dyDescent="0.3">
      <c r="A19" s="22"/>
      <c r="B19" s="34"/>
      <c r="C19" s="110"/>
      <c r="D19" s="111"/>
      <c r="E19" s="19"/>
      <c r="F19" s="19"/>
      <c r="G19" s="19"/>
      <c r="H19" s="19"/>
      <c r="I19" s="37">
        <f t="shared" si="0"/>
        <v>0</v>
      </c>
      <c r="J19" s="37">
        <f>IF(B19="",0,VLOOKUP(B19,Tabla1[],2,0))</f>
        <v>0</v>
      </c>
      <c r="K19" s="37">
        <f t="shared" si="1"/>
        <v>0</v>
      </c>
      <c r="L19" s="112"/>
      <c r="M19" s="113"/>
    </row>
    <row r="20" spans="1:13" ht="16.5" customHeight="1" x14ac:dyDescent="0.3">
      <c r="A20" s="22"/>
      <c r="B20" s="34"/>
      <c r="C20" s="110"/>
      <c r="D20" s="111"/>
      <c r="E20" s="19"/>
      <c r="F20" s="19"/>
      <c r="G20" s="19"/>
      <c r="H20" s="19"/>
      <c r="I20" s="37">
        <f t="shared" si="0"/>
        <v>0</v>
      </c>
      <c r="J20" s="37">
        <f>IF(B20="",0,VLOOKUP(B20,Tabla1[],2,0))</f>
        <v>0</v>
      </c>
      <c r="K20" s="37">
        <f t="shared" si="1"/>
        <v>0</v>
      </c>
      <c r="L20" s="112"/>
      <c r="M20" s="113"/>
    </row>
    <row r="21" spans="1:13" ht="16.5" customHeight="1" x14ac:dyDescent="0.3">
      <c r="A21" s="22"/>
      <c r="B21" s="34"/>
      <c r="C21" s="110"/>
      <c r="D21" s="111"/>
      <c r="E21" s="19"/>
      <c r="F21" s="19"/>
      <c r="G21" s="19"/>
      <c r="H21" s="19"/>
      <c r="I21" s="37">
        <f t="shared" si="0"/>
        <v>0</v>
      </c>
      <c r="J21" s="37">
        <f>IF(B21="",0,VLOOKUP(B21,Tabla1[],2,0))</f>
        <v>0</v>
      </c>
      <c r="K21" s="37">
        <f t="shared" si="1"/>
        <v>0</v>
      </c>
      <c r="L21" s="112"/>
      <c r="M21" s="113"/>
    </row>
    <row r="22" spans="1:13" ht="16.5" customHeight="1" x14ac:dyDescent="0.3">
      <c r="A22" s="22"/>
      <c r="B22" s="34"/>
      <c r="C22" s="110"/>
      <c r="D22" s="111"/>
      <c r="E22" s="19"/>
      <c r="F22" s="19"/>
      <c r="G22" s="19"/>
      <c r="H22" s="19"/>
      <c r="I22" s="37">
        <f t="shared" si="0"/>
        <v>0</v>
      </c>
      <c r="J22" s="37">
        <f>IF(B22="",0,VLOOKUP(B22,Tabla1[],2,0))</f>
        <v>0</v>
      </c>
      <c r="K22" s="37">
        <f t="shared" si="1"/>
        <v>0</v>
      </c>
      <c r="L22" s="112"/>
      <c r="M22" s="113"/>
    </row>
    <row r="23" spans="1:13" ht="16.5" customHeight="1" x14ac:dyDescent="0.3">
      <c r="A23" s="22"/>
      <c r="B23" s="34"/>
      <c r="C23" s="110"/>
      <c r="D23" s="111"/>
      <c r="E23" s="19"/>
      <c r="F23" s="19"/>
      <c r="G23" s="19"/>
      <c r="H23" s="19"/>
      <c r="I23" s="37">
        <f t="shared" si="0"/>
        <v>0</v>
      </c>
      <c r="J23" s="37">
        <f>IF(B23="",0,VLOOKUP(B23,Tabla1[],2,0))</f>
        <v>0</v>
      </c>
      <c r="K23" s="37">
        <f t="shared" si="1"/>
        <v>0</v>
      </c>
      <c r="L23" s="112"/>
      <c r="M23" s="113"/>
    </row>
    <row r="24" spans="1:13" ht="16.5" customHeight="1" x14ac:dyDescent="0.3">
      <c r="A24" s="22"/>
      <c r="B24" s="34"/>
      <c r="C24" s="110"/>
      <c r="D24" s="111"/>
      <c r="E24" s="19"/>
      <c r="F24" s="19"/>
      <c r="G24" s="19"/>
      <c r="H24" s="19"/>
      <c r="I24" s="37">
        <f t="shared" si="0"/>
        <v>0</v>
      </c>
      <c r="J24" s="37">
        <f>IF(B24="",0,VLOOKUP(B24,Tabla1[],2,0))</f>
        <v>0</v>
      </c>
      <c r="K24" s="37">
        <f t="shared" si="1"/>
        <v>0</v>
      </c>
      <c r="L24" s="112"/>
      <c r="M24" s="113"/>
    </row>
    <row r="25" spans="1:13" ht="16.5" customHeight="1" x14ac:dyDescent="0.3">
      <c r="A25" s="22"/>
      <c r="B25" s="34"/>
      <c r="C25" s="110"/>
      <c r="D25" s="111"/>
      <c r="E25" s="19"/>
      <c r="F25" s="19"/>
      <c r="G25" s="19"/>
      <c r="H25" s="19"/>
      <c r="I25" s="37">
        <f t="shared" si="0"/>
        <v>0</v>
      </c>
      <c r="J25" s="37">
        <f>IF(B25="",0,VLOOKUP(B25,Tabla1[],2,0))</f>
        <v>0</v>
      </c>
      <c r="K25" s="37">
        <f t="shared" si="1"/>
        <v>0</v>
      </c>
      <c r="L25" s="112"/>
      <c r="M25" s="113"/>
    </row>
    <row r="26" spans="1:13" ht="16.5" customHeight="1" x14ac:dyDescent="0.3">
      <c r="A26" s="22"/>
      <c r="B26" s="34"/>
      <c r="C26" s="110"/>
      <c r="D26" s="111"/>
      <c r="E26" s="19"/>
      <c r="F26" s="19"/>
      <c r="G26" s="19"/>
      <c r="H26" s="19"/>
      <c r="I26" s="37">
        <f t="shared" si="0"/>
        <v>0</v>
      </c>
      <c r="J26" s="37">
        <f>IF(B26="",0,VLOOKUP(B26,Tabla1[],2,0))</f>
        <v>0</v>
      </c>
      <c r="K26" s="37">
        <f t="shared" si="1"/>
        <v>0</v>
      </c>
      <c r="L26" s="112"/>
      <c r="M26" s="113"/>
    </row>
    <row r="27" spans="1:13" ht="16.5" customHeight="1" x14ac:dyDescent="0.3">
      <c r="A27" s="22"/>
      <c r="B27" s="34"/>
      <c r="C27" s="110"/>
      <c r="D27" s="111"/>
      <c r="E27" s="19"/>
      <c r="F27" s="19"/>
      <c r="G27" s="19"/>
      <c r="H27" s="19"/>
      <c r="I27" s="37">
        <f t="shared" si="0"/>
        <v>0</v>
      </c>
      <c r="J27" s="37">
        <f>IF(B27="",0,VLOOKUP(B27,Tabla1[],2,0))</f>
        <v>0</v>
      </c>
      <c r="K27" s="37">
        <f t="shared" si="1"/>
        <v>0</v>
      </c>
      <c r="L27" s="112"/>
      <c r="M27" s="113"/>
    </row>
    <row r="28" spans="1:13" ht="16.5" customHeight="1" x14ac:dyDescent="0.3">
      <c r="A28" s="22"/>
      <c r="B28" s="34"/>
      <c r="C28" s="110"/>
      <c r="D28" s="111"/>
      <c r="E28" s="19"/>
      <c r="F28" s="19"/>
      <c r="G28" s="19"/>
      <c r="H28" s="19"/>
      <c r="I28" s="37">
        <f t="shared" si="0"/>
        <v>0</v>
      </c>
      <c r="J28" s="37">
        <f>IF(B28="",0,VLOOKUP(B28,Tabla1[],2,0))</f>
        <v>0</v>
      </c>
      <c r="K28" s="37">
        <f t="shared" si="1"/>
        <v>0</v>
      </c>
      <c r="L28" s="112"/>
      <c r="M28" s="113"/>
    </row>
    <row r="29" spans="1:13" ht="16.5" customHeight="1" x14ac:dyDescent="0.3">
      <c r="A29" s="22"/>
      <c r="B29" s="34"/>
      <c r="C29" s="110"/>
      <c r="D29" s="111"/>
      <c r="E29" s="19"/>
      <c r="F29" s="19"/>
      <c r="G29" s="19"/>
      <c r="H29" s="19"/>
      <c r="I29" s="37">
        <f t="shared" si="0"/>
        <v>0</v>
      </c>
      <c r="J29" s="37">
        <f>IF(B29="",0,VLOOKUP(B29,Tabla1[],2,0))</f>
        <v>0</v>
      </c>
      <c r="K29" s="37">
        <f t="shared" si="1"/>
        <v>0</v>
      </c>
      <c r="L29" s="112"/>
      <c r="M29" s="113"/>
    </row>
    <row r="30" spans="1:13" ht="16.5" customHeight="1" x14ac:dyDescent="0.3">
      <c r="A30" s="22"/>
      <c r="B30" s="34"/>
      <c r="C30" s="110"/>
      <c r="D30" s="111"/>
      <c r="E30" s="19"/>
      <c r="F30" s="19"/>
      <c r="G30" s="19"/>
      <c r="H30" s="19"/>
      <c r="I30" s="37">
        <f t="shared" si="0"/>
        <v>0</v>
      </c>
      <c r="J30" s="37">
        <f>IF(B30="",0,VLOOKUP(B30,Tabla1[],2,0))</f>
        <v>0</v>
      </c>
      <c r="K30" s="37">
        <f t="shared" si="1"/>
        <v>0</v>
      </c>
      <c r="L30" s="112"/>
      <c r="M30" s="113"/>
    </row>
    <row r="31" spans="1:13" ht="16.5" customHeight="1" x14ac:dyDescent="0.3">
      <c r="A31" s="22"/>
      <c r="B31" s="34"/>
      <c r="C31" s="110"/>
      <c r="D31" s="111"/>
      <c r="E31" s="19"/>
      <c r="F31" s="19"/>
      <c r="G31" s="19"/>
      <c r="H31" s="19"/>
      <c r="I31" s="37">
        <f t="shared" si="0"/>
        <v>0</v>
      </c>
      <c r="J31" s="37">
        <f>IF(B31="",0,VLOOKUP(B31,Tabla1[],2,0))</f>
        <v>0</v>
      </c>
      <c r="K31" s="37">
        <f t="shared" si="1"/>
        <v>0</v>
      </c>
      <c r="L31" s="112"/>
      <c r="M31" s="113"/>
    </row>
    <row r="32" spans="1:13" ht="16.5" customHeight="1" x14ac:dyDescent="0.3">
      <c r="A32" s="22"/>
      <c r="B32" s="34"/>
      <c r="C32" s="110"/>
      <c r="D32" s="111"/>
      <c r="E32" s="19"/>
      <c r="F32" s="19"/>
      <c r="G32" s="19"/>
      <c r="H32" s="19"/>
      <c r="I32" s="37">
        <f t="shared" si="0"/>
        <v>0</v>
      </c>
      <c r="J32" s="37">
        <f>IF(B32="",0,VLOOKUP(B32,Tabla1[],2,0))</f>
        <v>0</v>
      </c>
      <c r="K32" s="37">
        <f t="shared" si="1"/>
        <v>0</v>
      </c>
      <c r="L32" s="112"/>
      <c r="M32" s="113"/>
    </row>
    <row r="33" spans="1:13" ht="16.5" customHeight="1" x14ac:dyDescent="0.3">
      <c r="A33" s="22"/>
      <c r="B33" s="34"/>
      <c r="C33" s="110"/>
      <c r="D33" s="111"/>
      <c r="E33" s="19"/>
      <c r="F33" s="19"/>
      <c r="G33" s="19"/>
      <c r="H33" s="19"/>
      <c r="I33" s="37">
        <f>E33-F33-G33</f>
        <v>0</v>
      </c>
      <c r="J33" s="37">
        <f>IF(B33="",0,VLOOKUP(B33,Tabla1[],2,0))</f>
        <v>0</v>
      </c>
      <c r="K33" s="37">
        <f t="shared" si="1"/>
        <v>0</v>
      </c>
      <c r="L33" s="112"/>
      <c r="M33" s="113"/>
    </row>
    <row r="34" spans="1:13" ht="16.5" customHeight="1" x14ac:dyDescent="0.3">
      <c r="A34" s="22"/>
      <c r="B34" s="34"/>
      <c r="C34" s="110"/>
      <c r="D34" s="111"/>
      <c r="E34" s="19"/>
      <c r="F34" s="19"/>
      <c r="G34" s="19"/>
      <c r="H34" s="19"/>
      <c r="I34" s="37">
        <f>E34-F34-G34</f>
        <v>0</v>
      </c>
      <c r="J34" s="37">
        <f>IF(B34="",0,VLOOKUP(B34,Tabla1[],2,0))</f>
        <v>0</v>
      </c>
      <c r="K34" s="37">
        <f t="shared" si="1"/>
        <v>0</v>
      </c>
      <c r="L34" s="112"/>
      <c r="M34" s="113"/>
    </row>
    <row r="35" spans="1:13" ht="16.5" customHeight="1" x14ac:dyDescent="0.3">
      <c r="A35" s="22"/>
      <c r="B35" s="34"/>
      <c r="C35" s="110"/>
      <c r="D35" s="111"/>
      <c r="E35" s="19"/>
      <c r="F35" s="19"/>
      <c r="G35" s="19"/>
      <c r="H35" s="19"/>
      <c r="I35" s="37">
        <f t="shared" si="0"/>
        <v>0</v>
      </c>
      <c r="J35" s="37">
        <f>IF(B35="",0,VLOOKUP(B35,Tabla1[],2,0))</f>
        <v>0</v>
      </c>
      <c r="K35" s="37">
        <f t="shared" si="1"/>
        <v>0</v>
      </c>
      <c r="L35" s="112"/>
      <c r="M35" s="113"/>
    </row>
    <row r="36" spans="1:13" ht="16.5" customHeight="1" x14ac:dyDescent="0.3">
      <c r="A36" s="22"/>
      <c r="B36" s="34"/>
      <c r="C36" s="110"/>
      <c r="D36" s="111"/>
      <c r="E36" s="19"/>
      <c r="F36" s="19"/>
      <c r="G36" s="19"/>
      <c r="H36" s="19"/>
      <c r="I36" s="37">
        <f t="shared" si="0"/>
        <v>0</v>
      </c>
      <c r="J36" s="37">
        <f>IF(B36="",0,VLOOKUP(B36,Tabla1[],2,0))</f>
        <v>0</v>
      </c>
      <c r="K36" s="37">
        <f t="shared" si="1"/>
        <v>0</v>
      </c>
      <c r="L36" s="112"/>
      <c r="M36" s="113"/>
    </row>
    <row r="37" spans="1:13" ht="16.5" customHeight="1" x14ac:dyDescent="0.3">
      <c r="A37" s="22"/>
      <c r="B37" s="34"/>
      <c r="C37" s="110"/>
      <c r="D37" s="111"/>
      <c r="E37" s="19"/>
      <c r="F37" s="19"/>
      <c r="G37" s="19"/>
      <c r="H37" s="19"/>
      <c r="I37" s="37">
        <f t="shared" si="0"/>
        <v>0</v>
      </c>
      <c r="J37" s="37">
        <f>IF(B37="",0,VLOOKUP(B37,Tabla1[],2,0))</f>
        <v>0</v>
      </c>
      <c r="K37" s="37">
        <f t="shared" si="1"/>
        <v>0</v>
      </c>
      <c r="L37" s="112"/>
      <c r="M37" s="113"/>
    </row>
    <row r="38" spans="1:13" ht="16.5" customHeight="1" x14ac:dyDescent="0.3">
      <c r="A38" s="22"/>
      <c r="B38" s="34"/>
      <c r="C38" s="110"/>
      <c r="D38" s="111"/>
      <c r="E38" s="19"/>
      <c r="F38" s="19"/>
      <c r="G38" s="19"/>
      <c r="H38" s="19"/>
      <c r="I38" s="37">
        <f t="shared" si="0"/>
        <v>0</v>
      </c>
      <c r="J38" s="37">
        <f>IF(B38="",0,VLOOKUP(B38,Tabla1[],2,0))</f>
        <v>0</v>
      </c>
      <c r="K38" s="37">
        <f t="shared" si="1"/>
        <v>0</v>
      </c>
      <c r="L38" s="112"/>
      <c r="M38" s="113"/>
    </row>
    <row r="39" spans="1:13" ht="16.5" customHeight="1" x14ac:dyDescent="0.3">
      <c r="A39" s="22"/>
      <c r="B39" s="34"/>
      <c r="C39" s="110"/>
      <c r="D39" s="111"/>
      <c r="E39" s="19"/>
      <c r="F39" s="19"/>
      <c r="G39" s="19"/>
      <c r="H39" s="19"/>
      <c r="I39" s="37">
        <f t="shared" si="0"/>
        <v>0</v>
      </c>
      <c r="J39" s="37">
        <f>IF(B39="",0,VLOOKUP(B39,Tabla1[],2,0))</f>
        <v>0</v>
      </c>
      <c r="K39" s="37">
        <f t="shared" si="1"/>
        <v>0</v>
      </c>
      <c r="L39" s="112"/>
      <c r="M39" s="113"/>
    </row>
    <row r="40" spans="1:13" ht="16.5" customHeight="1" x14ac:dyDescent="0.3">
      <c r="A40" s="22"/>
      <c r="B40" s="34"/>
      <c r="C40" s="110"/>
      <c r="D40" s="111"/>
      <c r="E40" s="19"/>
      <c r="F40" s="19"/>
      <c r="G40" s="19"/>
      <c r="H40" s="19"/>
      <c r="I40" s="37">
        <f t="shared" si="0"/>
        <v>0</v>
      </c>
      <c r="J40" s="37">
        <f>IF(B40="",0,VLOOKUP(B40,Tabla1[],2,0))</f>
        <v>0</v>
      </c>
      <c r="K40" s="37">
        <f t="shared" si="1"/>
        <v>0</v>
      </c>
      <c r="L40" s="112"/>
      <c r="M40" s="113"/>
    </row>
    <row r="41" spans="1:13" ht="16.5" customHeight="1" x14ac:dyDescent="0.3">
      <c r="A41" s="22"/>
      <c r="B41" s="34"/>
      <c r="C41" s="110"/>
      <c r="D41" s="111"/>
      <c r="E41" s="19"/>
      <c r="F41" s="19"/>
      <c r="G41" s="19"/>
      <c r="H41" s="19"/>
      <c r="I41" s="37">
        <f t="shared" si="0"/>
        <v>0</v>
      </c>
      <c r="J41" s="37">
        <f>IF(B41="",0,VLOOKUP(B41,Tabla1[],2,0))</f>
        <v>0</v>
      </c>
      <c r="K41" s="37">
        <f t="shared" si="1"/>
        <v>0</v>
      </c>
      <c r="L41" s="112"/>
      <c r="M41" s="113"/>
    </row>
    <row r="42" spans="1:13" ht="16.5" customHeight="1" x14ac:dyDescent="0.3">
      <c r="A42" s="22"/>
      <c r="B42" s="34"/>
      <c r="C42" s="110"/>
      <c r="D42" s="111"/>
      <c r="E42" s="19"/>
      <c r="F42" s="19"/>
      <c r="G42" s="19"/>
      <c r="H42" s="19"/>
      <c r="I42" s="37">
        <f t="shared" si="0"/>
        <v>0</v>
      </c>
      <c r="J42" s="37">
        <f>IF(B42="",0,VLOOKUP(B42,Tabla1[],2,0))</f>
        <v>0</v>
      </c>
      <c r="K42" s="37">
        <f t="shared" si="1"/>
        <v>0</v>
      </c>
      <c r="L42" s="112"/>
      <c r="M42" s="113"/>
    </row>
    <row r="43" spans="1:13" ht="16.5" customHeight="1" x14ac:dyDescent="0.3">
      <c r="A43" s="22"/>
      <c r="B43" s="34"/>
      <c r="C43" s="110"/>
      <c r="D43" s="111"/>
      <c r="E43" s="19"/>
      <c r="F43" s="19"/>
      <c r="G43" s="19"/>
      <c r="H43" s="19"/>
      <c r="I43" s="37">
        <f t="shared" si="0"/>
        <v>0</v>
      </c>
      <c r="J43" s="37">
        <f>IF(B43="",0,VLOOKUP(B43,Tabla1[],2,0))</f>
        <v>0</v>
      </c>
      <c r="K43" s="37">
        <f t="shared" si="1"/>
        <v>0</v>
      </c>
      <c r="L43" s="112"/>
      <c r="M43" s="113"/>
    </row>
    <row r="44" spans="1:13" ht="16.5" customHeight="1" x14ac:dyDescent="0.3">
      <c r="A44" s="22"/>
      <c r="B44" s="34"/>
      <c r="C44" s="110"/>
      <c r="D44" s="111"/>
      <c r="E44" s="19"/>
      <c r="F44" s="19"/>
      <c r="G44" s="19"/>
      <c r="H44" s="19"/>
      <c r="I44" s="37">
        <f t="shared" si="0"/>
        <v>0</v>
      </c>
      <c r="J44" s="37">
        <f>IF(B44="",0,VLOOKUP(B44,Tabla1[],2,0))</f>
        <v>0</v>
      </c>
      <c r="K44" s="37">
        <f t="shared" si="1"/>
        <v>0</v>
      </c>
      <c r="L44" s="112"/>
      <c r="M44" s="113"/>
    </row>
    <row r="45" spans="1:13" ht="16.5" customHeight="1" x14ac:dyDescent="0.3">
      <c r="A45" s="22"/>
      <c r="B45" s="34"/>
      <c r="C45" s="110"/>
      <c r="D45" s="111"/>
      <c r="E45" s="19"/>
      <c r="F45" s="19"/>
      <c r="G45" s="19"/>
      <c r="H45" s="19"/>
      <c r="I45" s="37">
        <f t="shared" si="0"/>
        <v>0</v>
      </c>
      <c r="J45" s="37">
        <f>IF(B45="",0,VLOOKUP(B45,Tabla1[],2,0))</f>
        <v>0</v>
      </c>
      <c r="K45" s="37">
        <f t="shared" si="1"/>
        <v>0</v>
      </c>
      <c r="L45" s="112"/>
      <c r="M45" s="113"/>
    </row>
    <row r="46" spans="1:13" ht="16.5" customHeight="1" x14ac:dyDescent="0.3">
      <c r="A46" s="22"/>
      <c r="B46" s="34"/>
      <c r="C46" s="110"/>
      <c r="D46" s="111"/>
      <c r="E46" s="19"/>
      <c r="F46" s="19"/>
      <c r="G46" s="19"/>
      <c r="H46" s="19"/>
      <c r="I46" s="37">
        <f t="shared" si="0"/>
        <v>0</v>
      </c>
      <c r="J46" s="37">
        <f>IF(B46="",0,VLOOKUP(B46,Tabla1[],2,0))</f>
        <v>0</v>
      </c>
      <c r="K46" s="37">
        <f t="shared" si="1"/>
        <v>0</v>
      </c>
      <c r="L46" s="112"/>
      <c r="M46" s="113"/>
    </row>
    <row r="47" spans="1:13" ht="16.5" customHeight="1" x14ac:dyDescent="0.3">
      <c r="A47" s="22"/>
      <c r="B47" s="34"/>
      <c r="C47" s="110"/>
      <c r="D47" s="111"/>
      <c r="E47" s="19"/>
      <c r="F47" s="19"/>
      <c r="G47" s="19"/>
      <c r="H47" s="19"/>
      <c r="I47" s="37">
        <f t="shared" si="0"/>
        <v>0</v>
      </c>
      <c r="J47" s="37">
        <f>IF(B47="",0,VLOOKUP(B47,Tabla1[],2,0))</f>
        <v>0</v>
      </c>
      <c r="K47" s="37">
        <f t="shared" si="1"/>
        <v>0</v>
      </c>
      <c r="L47" s="112"/>
      <c r="M47" s="113"/>
    </row>
    <row r="48" spans="1:13" ht="16.5" customHeight="1" x14ac:dyDescent="0.3">
      <c r="A48" s="22"/>
      <c r="B48" s="34"/>
      <c r="C48" s="110"/>
      <c r="D48" s="111"/>
      <c r="E48" s="19"/>
      <c r="F48" s="19"/>
      <c r="G48" s="19"/>
      <c r="H48" s="19"/>
      <c r="I48" s="37">
        <f t="shared" si="0"/>
        <v>0</v>
      </c>
      <c r="J48" s="37">
        <f>IF(B48="",0,VLOOKUP(B48,Tabla1[],2,0))</f>
        <v>0</v>
      </c>
      <c r="K48" s="37">
        <f t="shared" si="1"/>
        <v>0</v>
      </c>
      <c r="L48" s="112"/>
      <c r="M48" s="113"/>
    </row>
    <row r="49" spans="1:13" ht="16.5" customHeight="1" x14ac:dyDescent="0.3">
      <c r="A49" s="22"/>
      <c r="B49" s="34"/>
      <c r="C49" s="110"/>
      <c r="D49" s="111"/>
      <c r="E49" s="19"/>
      <c r="F49" s="19"/>
      <c r="G49" s="19"/>
      <c r="H49" s="19"/>
      <c r="I49" s="37">
        <f t="shared" si="0"/>
        <v>0</v>
      </c>
      <c r="J49" s="37">
        <f>IF(B49="",0,VLOOKUP(B49,Tabla1[],2,0))</f>
        <v>0</v>
      </c>
      <c r="K49" s="37">
        <f t="shared" si="1"/>
        <v>0</v>
      </c>
      <c r="L49" s="112"/>
      <c r="M49" s="113"/>
    </row>
    <row r="50" spans="1:13" ht="16.5" customHeight="1" x14ac:dyDescent="0.3">
      <c r="A50" s="22"/>
      <c r="B50" s="34"/>
      <c r="C50" s="110"/>
      <c r="D50" s="111"/>
      <c r="E50" s="19"/>
      <c r="F50" s="19"/>
      <c r="G50" s="19"/>
      <c r="H50" s="19"/>
      <c r="I50" s="37">
        <f t="shared" si="0"/>
        <v>0</v>
      </c>
      <c r="J50" s="37">
        <f>IF(B50="",0,VLOOKUP(B50,Tabla1[],2,0))</f>
        <v>0</v>
      </c>
      <c r="K50" s="37">
        <f t="shared" si="1"/>
        <v>0</v>
      </c>
      <c r="L50" s="112"/>
      <c r="M50" s="113"/>
    </row>
    <row r="51" spans="1:13" ht="16.5" customHeight="1" x14ac:dyDescent="0.3">
      <c r="A51" s="22"/>
      <c r="B51" s="34"/>
      <c r="C51" s="110"/>
      <c r="D51" s="111"/>
      <c r="E51" s="19"/>
      <c r="F51" s="19"/>
      <c r="G51" s="19"/>
      <c r="H51" s="19"/>
      <c r="I51" s="37">
        <f t="shared" si="0"/>
        <v>0</v>
      </c>
      <c r="J51" s="37">
        <f>IF(B51="",0,VLOOKUP(B51,Tabla1[],2,0))</f>
        <v>0</v>
      </c>
      <c r="K51" s="37">
        <f t="shared" si="1"/>
        <v>0</v>
      </c>
      <c r="L51" s="112"/>
      <c r="M51" s="113"/>
    </row>
    <row r="52" spans="1:13" ht="16.5" customHeight="1" x14ac:dyDescent="0.3">
      <c r="A52" s="22"/>
      <c r="B52" s="34"/>
      <c r="C52" s="110"/>
      <c r="D52" s="111"/>
      <c r="E52" s="19"/>
      <c r="F52" s="19"/>
      <c r="G52" s="19"/>
      <c r="H52" s="19"/>
      <c r="I52" s="37">
        <f t="shared" si="0"/>
        <v>0</v>
      </c>
      <c r="J52" s="37">
        <f>IF(B52="",0,VLOOKUP(B52,Tabla1[],2,0))</f>
        <v>0</v>
      </c>
      <c r="K52" s="37">
        <f t="shared" si="1"/>
        <v>0</v>
      </c>
      <c r="L52" s="112"/>
      <c r="M52" s="113"/>
    </row>
    <row r="53" spans="1:13" ht="16.5" customHeight="1" x14ac:dyDescent="0.3">
      <c r="A53" s="22"/>
      <c r="B53" s="34"/>
      <c r="C53" s="110"/>
      <c r="D53" s="111"/>
      <c r="E53" s="19"/>
      <c r="F53" s="19"/>
      <c r="G53" s="19"/>
      <c r="H53" s="19"/>
      <c r="I53" s="37">
        <f t="shared" si="0"/>
        <v>0</v>
      </c>
      <c r="J53" s="37">
        <f>IF(B53="",0,VLOOKUP(B53,Tabla1[],2,0))</f>
        <v>0</v>
      </c>
      <c r="K53" s="37">
        <f t="shared" si="1"/>
        <v>0</v>
      </c>
      <c r="L53" s="112"/>
      <c r="M53" s="113"/>
    </row>
    <row r="54" spans="1:13" ht="16.5" customHeight="1" x14ac:dyDescent="0.3">
      <c r="A54" s="22"/>
      <c r="B54" s="34"/>
      <c r="C54" s="110"/>
      <c r="D54" s="111"/>
      <c r="E54" s="19"/>
      <c r="F54" s="19"/>
      <c r="G54" s="19"/>
      <c r="H54" s="19"/>
      <c r="I54" s="37">
        <f t="shared" si="0"/>
        <v>0</v>
      </c>
      <c r="J54" s="37">
        <f>IF(B54="",0,VLOOKUP(B54,Tabla1[],2,0))</f>
        <v>0</v>
      </c>
      <c r="K54" s="37">
        <f t="shared" si="1"/>
        <v>0</v>
      </c>
      <c r="L54" s="112"/>
      <c r="M54" s="113"/>
    </row>
    <row r="55" spans="1:13" ht="16.5" customHeight="1" x14ac:dyDescent="0.3">
      <c r="A55" s="22"/>
      <c r="B55" s="34"/>
      <c r="C55" s="110"/>
      <c r="D55" s="111"/>
      <c r="E55" s="19"/>
      <c r="F55" s="19"/>
      <c r="G55" s="19"/>
      <c r="H55" s="19"/>
      <c r="I55" s="37">
        <f t="shared" si="0"/>
        <v>0</v>
      </c>
      <c r="J55" s="37">
        <f>IF(B55="",0,VLOOKUP(B55,Tabla1[],2,0))</f>
        <v>0</v>
      </c>
      <c r="K55" s="37">
        <f t="shared" si="1"/>
        <v>0</v>
      </c>
      <c r="L55" s="112"/>
      <c r="M55" s="113"/>
    </row>
    <row r="56" spans="1:13" ht="16.5" customHeight="1" x14ac:dyDescent="0.3">
      <c r="A56" s="22"/>
      <c r="B56" s="34"/>
      <c r="C56" s="110"/>
      <c r="D56" s="111"/>
      <c r="E56" s="19"/>
      <c r="F56" s="19"/>
      <c r="G56" s="19"/>
      <c r="H56" s="19"/>
      <c r="I56" s="37">
        <f t="shared" si="0"/>
        <v>0</v>
      </c>
      <c r="J56" s="37">
        <f>IF(B56="",0,VLOOKUP(B56,Tabla1[],2,0))</f>
        <v>0</v>
      </c>
      <c r="K56" s="37">
        <f t="shared" si="1"/>
        <v>0</v>
      </c>
      <c r="L56" s="112"/>
      <c r="M56" s="113"/>
    </row>
    <row r="57" spans="1:13" ht="16.5" customHeight="1" x14ac:dyDescent="0.3">
      <c r="A57" s="22"/>
      <c r="B57" s="34"/>
      <c r="C57" s="110"/>
      <c r="D57" s="111"/>
      <c r="E57" s="19"/>
      <c r="F57" s="19"/>
      <c r="G57" s="19"/>
      <c r="H57" s="19"/>
      <c r="I57" s="37">
        <f t="shared" si="0"/>
        <v>0</v>
      </c>
      <c r="J57" s="37">
        <f>IF(B57="",0,VLOOKUP(B57,Tabla1[],2,0))</f>
        <v>0</v>
      </c>
      <c r="K57" s="37">
        <f t="shared" si="1"/>
        <v>0</v>
      </c>
      <c r="L57" s="112"/>
      <c r="M57" s="113"/>
    </row>
    <row r="58" spans="1:13" ht="16.5" customHeight="1" x14ac:dyDescent="0.3">
      <c r="A58" s="22"/>
      <c r="B58" s="34"/>
      <c r="C58" s="110"/>
      <c r="D58" s="111"/>
      <c r="E58" s="19"/>
      <c r="F58" s="19"/>
      <c r="G58" s="19"/>
      <c r="H58" s="19"/>
      <c r="I58" s="37">
        <f t="shared" si="0"/>
        <v>0</v>
      </c>
      <c r="J58" s="37">
        <f>IF(B58="",0,VLOOKUP(B58,Tabla1[],2,0))</f>
        <v>0</v>
      </c>
      <c r="K58" s="37">
        <f t="shared" si="1"/>
        <v>0</v>
      </c>
      <c r="L58" s="112"/>
      <c r="M58" s="113"/>
    </row>
    <row r="59" spans="1:13" ht="16.5" customHeight="1" x14ac:dyDescent="0.3">
      <c r="A59" s="22"/>
      <c r="B59" s="34"/>
      <c r="C59" s="110"/>
      <c r="D59" s="111"/>
      <c r="E59" s="19"/>
      <c r="F59" s="19"/>
      <c r="G59" s="19"/>
      <c r="H59" s="19"/>
      <c r="I59" s="37">
        <f t="shared" si="0"/>
        <v>0</v>
      </c>
      <c r="J59" s="37">
        <f>IF(B59="",0,VLOOKUP(B59,Tabla1[],2,0))</f>
        <v>0</v>
      </c>
      <c r="K59" s="37">
        <f t="shared" si="1"/>
        <v>0</v>
      </c>
      <c r="L59" s="112"/>
      <c r="M59" s="113"/>
    </row>
    <row r="60" spans="1:13" ht="16.5" customHeight="1" x14ac:dyDescent="0.3">
      <c r="A60" s="22"/>
      <c r="B60" s="34"/>
      <c r="C60" s="110"/>
      <c r="D60" s="111"/>
      <c r="E60" s="19"/>
      <c r="F60" s="19"/>
      <c r="G60" s="19"/>
      <c r="H60" s="19"/>
      <c r="I60" s="37">
        <f t="shared" si="0"/>
        <v>0</v>
      </c>
      <c r="J60" s="37">
        <f>IF(B60="",0,VLOOKUP(B60,Tabla1[],2,0))</f>
        <v>0</v>
      </c>
      <c r="K60" s="37">
        <f t="shared" si="1"/>
        <v>0</v>
      </c>
      <c r="L60" s="112"/>
      <c r="M60" s="113"/>
    </row>
    <row r="61" spans="1:13" ht="16.5" customHeight="1" x14ac:dyDescent="0.3">
      <c r="A61" s="22"/>
      <c r="B61" s="34"/>
      <c r="C61" s="110"/>
      <c r="D61" s="111"/>
      <c r="E61" s="19"/>
      <c r="F61" s="19"/>
      <c r="G61" s="19"/>
      <c r="H61" s="19"/>
      <c r="I61" s="37">
        <f t="shared" si="0"/>
        <v>0</v>
      </c>
      <c r="J61" s="37">
        <f>IF(B61="",0,VLOOKUP(B61,Tabla1[],2,0))</f>
        <v>0</v>
      </c>
      <c r="K61" s="37">
        <f t="shared" si="1"/>
        <v>0</v>
      </c>
      <c r="L61" s="112"/>
      <c r="M61" s="113"/>
    </row>
    <row r="62" spans="1:13" ht="16.5" customHeight="1" x14ac:dyDescent="0.3">
      <c r="A62" s="22"/>
      <c r="B62" s="34"/>
      <c r="C62" s="110"/>
      <c r="D62" s="111"/>
      <c r="E62" s="19"/>
      <c r="F62" s="19"/>
      <c r="G62" s="19"/>
      <c r="H62" s="19"/>
      <c r="I62" s="37">
        <f t="shared" si="0"/>
        <v>0</v>
      </c>
      <c r="J62" s="37">
        <f>IF(B62="",0,VLOOKUP(B62,Tabla1[],2,0))</f>
        <v>0</v>
      </c>
      <c r="K62" s="37">
        <f t="shared" si="1"/>
        <v>0</v>
      </c>
      <c r="L62" s="112"/>
      <c r="M62" s="113"/>
    </row>
    <row r="63" spans="1:13" ht="16.5" customHeight="1" x14ac:dyDescent="0.3">
      <c r="A63" s="22"/>
      <c r="B63" s="34"/>
      <c r="C63" s="110"/>
      <c r="D63" s="111"/>
      <c r="E63" s="19"/>
      <c r="F63" s="19"/>
      <c r="G63" s="19"/>
      <c r="H63" s="19"/>
      <c r="I63" s="37">
        <f t="shared" si="0"/>
        <v>0</v>
      </c>
      <c r="J63" s="37">
        <f>IF(B63="",0,VLOOKUP(B63,Tabla1[],2,0))</f>
        <v>0</v>
      </c>
      <c r="K63" s="37">
        <f t="shared" si="1"/>
        <v>0</v>
      </c>
      <c r="L63" s="112"/>
      <c r="M63" s="113"/>
    </row>
    <row r="64" spans="1:13" ht="16.5" customHeight="1" x14ac:dyDescent="0.3">
      <c r="A64" s="22"/>
      <c r="B64" s="34"/>
      <c r="C64" s="110"/>
      <c r="D64" s="111"/>
      <c r="E64" s="19"/>
      <c r="F64" s="19"/>
      <c r="G64" s="19"/>
      <c r="H64" s="19"/>
      <c r="I64" s="37">
        <f t="shared" si="0"/>
        <v>0</v>
      </c>
      <c r="J64" s="37">
        <f>IF(B64="",0,VLOOKUP(B64,Tabla1[],2,0))</f>
        <v>0</v>
      </c>
      <c r="K64" s="37">
        <f t="shared" si="1"/>
        <v>0</v>
      </c>
      <c r="L64" s="112"/>
      <c r="M64" s="113"/>
    </row>
    <row r="65" spans="1:13" ht="16.5" customHeight="1" x14ac:dyDescent="0.3">
      <c r="A65" s="22"/>
      <c r="B65" s="34"/>
      <c r="C65" s="110"/>
      <c r="D65" s="111"/>
      <c r="E65" s="19"/>
      <c r="F65" s="19"/>
      <c r="G65" s="19"/>
      <c r="H65" s="19"/>
      <c r="I65" s="37">
        <f t="shared" si="0"/>
        <v>0</v>
      </c>
      <c r="J65" s="37">
        <f>IF(B65="",0,VLOOKUP(B65,Tabla1[],2,0))</f>
        <v>0</v>
      </c>
      <c r="K65" s="37">
        <f t="shared" si="1"/>
        <v>0</v>
      </c>
      <c r="L65" s="112"/>
      <c r="M65" s="113"/>
    </row>
    <row r="66" spans="1:13" ht="16.5" customHeight="1" x14ac:dyDescent="0.3">
      <c r="A66" s="22"/>
      <c r="B66" s="34"/>
      <c r="C66" s="110"/>
      <c r="D66" s="111"/>
      <c r="E66" s="19"/>
      <c r="F66" s="19"/>
      <c r="G66" s="19"/>
      <c r="H66" s="19"/>
      <c r="I66" s="37">
        <f t="shared" si="0"/>
        <v>0</v>
      </c>
      <c r="J66" s="37">
        <f>IF(B66="",0,VLOOKUP(B66,Tabla1[],2,0))</f>
        <v>0</v>
      </c>
      <c r="K66" s="37">
        <f t="shared" si="1"/>
        <v>0</v>
      </c>
      <c r="L66" s="112"/>
      <c r="M66" s="113"/>
    </row>
    <row r="67" spans="1:13" ht="16.5" customHeight="1" x14ac:dyDescent="0.3">
      <c r="A67" s="22"/>
      <c r="B67" s="34"/>
      <c r="C67" s="110"/>
      <c r="D67" s="111"/>
      <c r="E67" s="19"/>
      <c r="F67" s="19"/>
      <c r="G67" s="19"/>
      <c r="H67" s="19"/>
      <c r="I67" s="37">
        <f t="shared" si="0"/>
        <v>0</v>
      </c>
      <c r="J67" s="37">
        <f>IF(B67="",0,VLOOKUP(B67,Tabla1[],2,0))</f>
        <v>0</v>
      </c>
      <c r="K67" s="37">
        <f t="shared" si="1"/>
        <v>0</v>
      </c>
      <c r="L67" s="112"/>
      <c r="M67" s="113"/>
    </row>
    <row r="68" spans="1:13" ht="16.5" customHeight="1" x14ac:dyDescent="0.3">
      <c r="A68" s="22"/>
      <c r="B68" s="34"/>
      <c r="C68" s="110"/>
      <c r="D68" s="111"/>
      <c r="E68" s="19"/>
      <c r="F68" s="19"/>
      <c r="G68" s="19"/>
      <c r="H68" s="19"/>
      <c r="I68" s="37">
        <f t="shared" ref="I68:I150" si="2">E68-F68-G68</f>
        <v>0</v>
      </c>
      <c r="J68" s="37">
        <f>IF(B68="",0,VLOOKUP(B68,Tabla1[],2,0))</f>
        <v>0</v>
      </c>
      <c r="K68" s="37">
        <f t="shared" ref="K68:K131" si="3">IF(E68&lt;0,J68*(-1),J68)</f>
        <v>0</v>
      </c>
      <c r="L68" s="112"/>
      <c r="M68" s="113"/>
    </row>
    <row r="69" spans="1:13" ht="16.5" customHeight="1" x14ac:dyDescent="0.3">
      <c r="A69" s="22"/>
      <c r="B69" s="34"/>
      <c r="C69" s="110"/>
      <c r="D69" s="111"/>
      <c r="E69" s="19"/>
      <c r="F69" s="19"/>
      <c r="G69" s="19"/>
      <c r="H69" s="19"/>
      <c r="I69" s="37">
        <f t="shared" si="2"/>
        <v>0</v>
      </c>
      <c r="J69" s="37">
        <f>IF(B69="",0,VLOOKUP(B69,Tabla1[],2,0))</f>
        <v>0</v>
      </c>
      <c r="K69" s="37">
        <f t="shared" si="3"/>
        <v>0</v>
      </c>
      <c r="L69" s="112"/>
      <c r="M69" s="113"/>
    </row>
    <row r="70" spans="1:13" ht="16.5" customHeight="1" x14ac:dyDescent="0.3">
      <c r="A70" s="22"/>
      <c r="B70" s="34"/>
      <c r="C70" s="110"/>
      <c r="D70" s="111"/>
      <c r="E70" s="19"/>
      <c r="F70" s="19"/>
      <c r="G70" s="19"/>
      <c r="H70" s="19"/>
      <c r="I70" s="37">
        <f t="shared" si="2"/>
        <v>0</v>
      </c>
      <c r="J70" s="37">
        <f>IF(B70="",0,VLOOKUP(B70,Tabla1[],2,0))</f>
        <v>0</v>
      </c>
      <c r="K70" s="37">
        <f t="shared" si="3"/>
        <v>0</v>
      </c>
      <c r="L70" s="112"/>
      <c r="M70" s="113"/>
    </row>
    <row r="71" spans="1:13" ht="16.5" customHeight="1" x14ac:dyDescent="0.3">
      <c r="A71" s="22"/>
      <c r="B71" s="34"/>
      <c r="C71" s="110"/>
      <c r="D71" s="111"/>
      <c r="E71" s="19"/>
      <c r="F71" s="19"/>
      <c r="G71" s="19"/>
      <c r="H71" s="19"/>
      <c r="I71" s="37">
        <f t="shared" si="2"/>
        <v>0</v>
      </c>
      <c r="J71" s="37">
        <f>IF(B71="",0,VLOOKUP(B71,Tabla1[],2,0))</f>
        <v>0</v>
      </c>
      <c r="K71" s="37">
        <f t="shared" si="3"/>
        <v>0</v>
      </c>
      <c r="L71" s="112"/>
      <c r="M71" s="113"/>
    </row>
    <row r="72" spans="1:13" ht="16.5" customHeight="1" x14ac:dyDescent="0.3">
      <c r="A72" s="22"/>
      <c r="B72" s="34"/>
      <c r="C72" s="110"/>
      <c r="D72" s="111"/>
      <c r="E72" s="19"/>
      <c r="F72" s="19"/>
      <c r="G72" s="19"/>
      <c r="H72" s="19"/>
      <c r="I72" s="37">
        <f t="shared" si="2"/>
        <v>0</v>
      </c>
      <c r="J72" s="37">
        <f>IF(B72="",0,VLOOKUP(B72,Tabla1[],2,0))</f>
        <v>0</v>
      </c>
      <c r="K72" s="37">
        <f t="shared" si="3"/>
        <v>0</v>
      </c>
      <c r="L72" s="112"/>
      <c r="M72" s="113"/>
    </row>
    <row r="73" spans="1:13" ht="16.5" customHeight="1" x14ac:dyDescent="0.3">
      <c r="A73" s="22"/>
      <c r="B73" s="34"/>
      <c r="C73" s="110"/>
      <c r="D73" s="111"/>
      <c r="E73" s="19"/>
      <c r="F73" s="19"/>
      <c r="G73" s="19"/>
      <c r="H73" s="19"/>
      <c r="I73" s="37">
        <f t="shared" si="2"/>
        <v>0</v>
      </c>
      <c r="J73" s="37">
        <f>IF(B73="",0,VLOOKUP(B73,Tabla1[],2,0))</f>
        <v>0</v>
      </c>
      <c r="K73" s="37">
        <f t="shared" si="3"/>
        <v>0</v>
      </c>
      <c r="L73" s="112"/>
      <c r="M73" s="113"/>
    </row>
    <row r="74" spans="1:13" ht="16.5" customHeight="1" x14ac:dyDescent="0.3">
      <c r="A74" s="22"/>
      <c r="B74" s="34"/>
      <c r="C74" s="110"/>
      <c r="D74" s="111"/>
      <c r="E74" s="19"/>
      <c r="F74" s="19"/>
      <c r="G74" s="19"/>
      <c r="H74" s="19"/>
      <c r="I74" s="37">
        <f t="shared" si="2"/>
        <v>0</v>
      </c>
      <c r="J74" s="37">
        <f>IF(B74="",0,VLOOKUP(B74,Tabla1[],2,0))</f>
        <v>0</v>
      </c>
      <c r="K74" s="37">
        <f t="shared" si="3"/>
        <v>0</v>
      </c>
      <c r="L74" s="112"/>
      <c r="M74" s="113"/>
    </row>
    <row r="75" spans="1:13" ht="16.5" customHeight="1" x14ac:dyDescent="0.3">
      <c r="A75" s="22"/>
      <c r="B75" s="34"/>
      <c r="C75" s="110"/>
      <c r="D75" s="111"/>
      <c r="E75" s="19"/>
      <c r="F75" s="19"/>
      <c r="G75" s="19"/>
      <c r="H75" s="19"/>
      <c r="I75" s="37">
        <f t="shared" si="2"/>
        <v>0</v>
      </c>
      <c r="J75" s="37">
        <f>IF(B75="",0,VLOOKUP(B75,Tabla1[],2,0))</f>
        <v>0</v>
      </c>
      <c r="K75" s="37">
        <f t="shared" si="3"/>
        <v>0</v>
      </c>
      <c r="L75" s="112"/>
      <c r="M75" s="113"/>
    </row>
    <row r="76" spans="1:13" ht="16.5" customHeight="1" x14ac:dyDescent="0.3">
      <c r="A76" s="22"/>
      <c r="B76" s="34"/>
      <c r="C76" s="110"/>
      <c r="D76" s="111"/>
      <c r="E76" s="19"/>
      <c r="F76" s="19"/>
      <c r="G76" s="19"/>
      <c r="H76" s="19"/>
      <c r="I76" s="37">
        <f t="shared" si="2"/>
        <v>0</v>
      </c>
      <c r="J76" s="37">
        <f>IF(B76="",0,VLOOKUP(B76,Tabla1[],2,0))</f>
        <v>0</v>
      </c>
      <c r="K76" s="37">
        <f t="shared" si="3"/>
        <v>0</v>
      </c>
      <c r="L76" s="112"/>
      <c r="M76" s="113"/>
    </row>
    <row r="77" spans="1:13" ht="16.5" customHeight="1" x14ac:dyDescent="0.3">
      <c r="A77" s="22"/>
      <c r="B77" s="34"/>
      <c r="C77" s="110"/>
      <c r="D77" s="111"/>
      <c r="E77" s="19"/>
      <c r="F77" s="19"/>
      <c r="G77" s="19"/>
      <c r="H77" s="19"/>
      <c r="I77" s="37">
        <f t="shared" si="2"/>
        <v>0</v>
      </c>
      <c r="J77" s="37">
        <f>IF(B77="",0,VLOOKUP(B77,Tabla1[],2,0))</f>
        <v>0</v>
      </c>
      <c r="K77" s="37">
        <f t="shared" si="3"/>
        <v>0</v>
      </c>
      <c r="L77" s="112"/>
      <c r="M77" s="113"/>
    </row>
    <row r="78" spans="1:13" ht="16.5" customHeight="1" x14ac:dyDescent="0.3">
      <c r="A78" s="22"/>
      <c r="B78" s="34"/>
      <c r="C78" s="110"/>
      <c r="D78" s="111"/>
      <c r="E78" s="19"/>
      <c r="F78" s="19"/>
      <c r="G78" s="19"/>
      <c r="H78" s="19"/>
      <c r="I78" s="37">
        <f t="shared" si="2"/>
        <v>0</v>
      </c>
      <c r="J78" s="37">
        <f>IF(B78="",0,VLOOKUP(B78,Tabla1[],2,0))</f>
        <v>0</v>
      </c>
      <c r="K78" s="37">
        <f t="shared" si="3"/>
        <v>0</v>
      </c>
      <c r="L78" s="112"/>
      <c r="M78" s="113"/>
    </row>
    <row r="79" spans="1:13" ht="16.5" customHeight="1" x14ac:dyDescent="0.3">
      <c r="A79" s="22"/>
      <c r="B79" s="34"/>
      <c r="C79" s="110"/>
      <c r="D79" s="111"/>
      <c r="E79" s="19"/>
      <c r="F79" s="19"/>
      <c r="G79" s="19"/>
      <c r="H79" s="19"/>
      <c r="I79" s="37">
        <f t="shared" si="2"/>
        <v>0</v>
      </c>
      <c r="J79" s="37">
        <f>IF(B79="",0,VLOOKUP(B79,Tabla1[],2,0))</f>
        <v>0</v>
      </c>
      <c r="K79" s="37">
        <f t="shared" si="3"/>
        <v>0</v>
      </c>
      <c r="L79" s="112"/>
      <c r="M79" s="113"/>
    </row>
    <row r="80" spans="1:13" ht="16.5" customHeight="1" x14ac:dyDescent="0.3">
      <c r="A80" s="22"/>
      <c r="B80" s="34"/>
      <c r="C80" s="110"/>
      <c r="D80" s="111"/>
      <c r="E80" s="19"/>
      <c r="F80" s="19"/>
      <c r="G80" s="19"/>
      <c r="H80" s="19"/>
      <c r="I80" s="37">
        <f t="shared" si="2"/>
        <v>0</v>
      </c>
      <c r="J80" s="37">
        <f>IF(B80="",0,VLOOKUP(B80,Tabla1[],2,0))</f>
        <v>0</v>
      </c>
      <c r="K80" s="37">
        <f t="shared" si="3"/>
        <v>0</v>
      </c>
      <c r="L80" s="112"/>
      <c r="M80" s="113"/>
    </row>
    <row r="81" spans="1:13" ht="16.5" customHeight="1" x14ac:dyDescent="0.3">
      <c r="A81" s="22"/>
      <c r="B81" s="34"/>
      <c r="C81" s="110"/>
      <c r="D81" s="111"/>
      <c r="E81" s="19"/>
      <c r="F81" s="19"/>
      <c r="G81" s="19"/>
      <c r="H81" s="19"/>
      <c r="I81" s="37">
        <f t="shared" si="2"/>
        <v>0</v>
      </c>
      <c r="J81" s="37">
        <f>IF(B81="",0,VLOOKUP(B81,Tabla1[],2,0))</f>
        <v>0</v>
      </c>
      <c r="K81" s="37">
        <f t="shared" si="3"/>
        <v>0</v>
      </c>
      <c r="L81" s="112"/>
      <c r="M81" s="113"/>
    </row>
    <row r="82" spans="1:13" ht="16.5" customHeight="1" x14ac:dyDescent="0.3">
      <c r="A82" s="22"/>
      <c r="B82" s="34"/>
      <c r="C82" s="110"/>
      <c r="D82" s="111"/>
      <c r="E82" s="19"/>
      <c r="F82" s="19"/>
      <c r="G82" s="19"/>
      <c r="H82" s="19"/>
      <c r="I82" s="37">
        <f t="shared" si="2"/>
        <v>0</v>
      </c>
      <c r="J82" s="37">
        <f>IF(B82="",0,VLOOKUP(B82,Tabla1[],2,0))</f>
        <v>0</v>
      </c>
      <c r="K82" s="37">
        <f t="shared" si="3"/>
        <v>0</v>
      </c>
      <c r="L82" s="112"/>
      <c r="M82" s="113"/>
    </row>
    <row r="83" spans="1:13" ht="16.5" customHeight="1" x14ac:dyDescent="0.3">
      <c r="A83" s="22"/>
      <c r="B83" s="34"/>
      <c r="C83" s="110"/>
      <c r="D83" s="111"/>
      <c r="E83" s="19"/>
      <c r="F83" s="19"/>
      <c r="G83" s="19"/>
      <c r="H83" s="19"/>
      <c r="I83" s="37">
        <f t="shared" si="2"/>
        <v>0</v>
      </c>
      <c r="J83" s="37">
        <f>IF(B83="",0,VLOOKUP(B83,Tabla1[],2,0))</f>
        <v>0</v>
      </c>
      <c r="K83" s="37">
        <f t="shared" si="3"/>
        <v>0</v>
      </c>
      <c r="L83" s="112"/>
      <c r="M83" s="113"/>
    </row>
    <row r="84" spans="1:13" ht="16.5" customHeight="1" x14ac:dyDescent="0.3">
      <c r="A84" s="22"/>
      <c r="B84" s="34"/>
      <c r="C84" s="110"/>
      <c r="D84" s="111"/>
      <c r="E84" s="19"/>
      <c r="F84" s="19"/>
      <c r="G84" s="19"/>
      <c r="H84" s="19"/>
      <c r="I84" s="37">
        <f t="shared" si="2"/>
        <v>0</v>
      </c>
      <c r="J84" s="37">
        <f>IF(B84="",0,VLOOKUP(B84,Tabla1[],2,0))</f>
        <v>0</v>
      </c>
      <c r="K84" s="37">
        <f t="shared" si="3"/>
        <v>0</v>
      </c>
      <c r="L84" s="112"/>
      <c r="M84" s="113"/>
    </row>
    <row r="85" spans="1:13" ht="16.5" customHeight="1" x14ac:dyDescent="0.3">
      <c r="A85" s="22"/>
      <c r="B85" s="34"/>
      <c r="C85" s="110"/>
      <c r="D85" s="111"/>
      <c r="E85" s="19"/>
      <c r="F85" s="19"/>
      <c r="G85" s="19"/>
      <c r="H85" s="19"/>
      <c r="I85" s="37">
        <f t="shared" si="2"/>
        <v>0</v>
      </c>
      <c r="J85" s="37">
        <f>IF(B85="",0,VLOOKUP(B85,Tabla1[],2,0))</f>
        <v>0</v>
      </c>
      <c r="K85" s="37">
        <f t="shared" si="3"/>
        <v>0</v>
      </c>
      <c r="L85" s="112"/>
      <c r="M85" s="113"/>
    </row>
    <row r="86" spans="1:13" ht="16.5" customHeight="1" x14ac:dyDescent="0.3">
      <c r="A86" s="22"/>
      <c r="B86" s="34"/>
      <c r="C86" s="110"/>
      <c r="D86" s="111"/>
      <c r="E86" s="19"/>
      <c r="F86" s="19"/>
      <c r="G86" s="19"/>
      <c r="H86" s="19"/>
      <c r="I86" s="37">
        <f t="shared" si="2"/>
        <v>0</v>
      </c>
      <c r="J86" s="37">
        <f>IF(B86="",0,VLOOKUP(B86,Tabla1[],2,0))</f>
        <v>0</v>
      </c>
      <c r="K86" s="37">
        <f t="shared" si="3"/>
        <v>0</v>
      </c>
      <c r="L86" s="112"/>
      <c r="M86" s="113"/>
    </row>
    <row r="87" spans="1:13" ht="16.5" customHeight="1" x14ac:dyDescent="0.3">
      <c r="A87" s="22"/>
      <c r="B87" s="34"/>
      <c r="C87" s="110"/>
      <c r="D87" s="111"/>
      <c r="E87" s="19"/>
      <c r="F87" s="19"/>
      <c r="G87" s="19"/>
      <c r="H87" s="19"/>
      <c r="I87" s="37">
        <f t="shared" si="2"/>
        <v>0</v>
      </c>
      <c r="J87" s="37">
        <f>IF(B87="",0,VLOOKUP(B87,Tabla1[],2,0))</f>
        <v>0</v>
      </c>
      <c r="K87" s="37">
        <f t="shared" si="3"/>
        <v>0</v>
      </c>
      <c r="L87" s="112"/>
      <c r="M87" s="113"/>
    </row>
    <row r="88" spans="1:13" ht="16.5" customHeight="1" x14ac:dyDescent="0.3">
      <c r="A88" s="22"/>
      <c r="B88" s="34"/>
      <c r="C88" s="110"/>
      <c r="D88" s="111"/>
      <c r="E88" s="19"/>
      <c r="F88" s="19"/>
      <c r="G88" s="19"/>
      <c r="H88" s="19"/>
      <c r="I88" s="37">
        <f t="shared" si="2"/>
        <v>0</v>
      </c>
      <c r="J88" s="37">
        <f>IF(B88="",0,VLOOKUP(B88,Tabla1[],2,0))</f>
        <v>0</v>
      </c>
      <c r="K88" s="37">
        <f t="shared" si="3"/>
        <v>0</v>
      </c>
      <c r="L88" s="112"/>
      <c r="M88" s="113"/>
    </row>
    <row r="89" spans="1:13" ht="16.5" customHeight="1" x14ac:dyDescent="0.3">
      <c r="A89" s="22"/>
      <c r="B89" s="34"/>
      <c r="C89" s="110"/>
      <c r="D89" s="111"/>
      <c r="E89" s="19"/>
      <c r="F89" s="19"/>
      <c r="G89" s="19"/>
      <c r="H89" s="19"/>
      <c r="I89" s="37">
        <f t="shared" si="2"/>
        <v>0</v>
      </c>
      <c r="J89" s="37">
        <f>IF(B89="",0,VLOOKUP(B89,Tabla1[],2,0))</f>
        <v>0</v>
      </c>
      <c r="K89" s="37">
        <f t="shared" si="3"/>
        <v>0</v>
      </c>
      <c r="L89" s="112"/>
      <c r="M89" s="113"/>
    </row>
    <row r="90" spans="1:13" ht="16.5" customHeight="1" x14ac:dyDescent="0.3">
      <c r="A90" s="22"/>
      <c r="B90" s="34"/>
      <c r="C90" s="110"/>
      <c r="D90" s="111"/>
      <c r="E90" s="19"/>
      <c r="F90" s="19"/>
      <c r="G90" s="19"/>
      <c r="H90" s="19"/>
      <c r="I90" s="37">
        <f t="shared" si="2"/>
        <v>0</v>
      </c>
      <c r="J90" s="37">
        <f>IF(B90="",0,VLOOKUP(B90,Tabla1[],2,0))</f>
        <v>0</v>
      </c>
      <c r="K90" s="37">
        <f t="shared" si="3"/>
        <v>0</v>
      </c>
      <c r="L90" s="112"/>
      <c r="M90" s="113"/>
    </row>
    <row r="91" spans="1:13" ht="16.5" customHeight="1" x14ac:dyDescent="0.3">
      <c r="A91" s="22"/>
      <c r="B91" s="34"/>
      <c r="C91" s="110"/>
      <c r="D91" s="111"/>
      <c r="E91" s="19"/>
      <c r="F91" s="19"/>
      <c r="G91" s="19"/>
      <c r="H91" s="19"/>
      <c r="I91" s="37">
        <f t="shared" si="2"/>
        <v>0</v>
      </c>
      <c r="J91" s="37">
        <f>IF(B91="",0,VLOOKUP(B91,Tabla1[],2,0))</f>
        <v>0</v>
      </c>
      <c r="K91" s="37">
        <f t="shared" si="3"/>
        <v>0</v>
      </c>
      <c r="L91" s="112"/>
      <c r="M91" s="113"/>
    </row>
    <row r="92" spans="1:13" ht="16.5" customHeight="1" x14ac:dyDescent="0.3">
      <c r="A92" s="22"/>
      <c r="B92" s="34"/>
      <c r="C92" s="110"/>
      <c r="D92" s="111"/>
      <c r="E92" s="19"/>
      <c r="F92" s="19"/>
      <c r="G92" s="19"/>
      <c r="H92" s="19"/>
      <c r="I92" s="37">
        <f t="shared" si="2"/>
        <v>0</v>
      </c>
      <c r="J92" s="37">
        <f>IF(B92="",0,VLOOKUP(B92,Tabla1[],2,0))</f>
        <v>0</v>
      </c>
      <c r="K92" s="37">
        <f t="shared" si="3"/>
        <v>0</v>
      </c>
      <c r="L92" s="112"/>
      <c r="M92" s="113"/>
    </row>
    <row r="93" spans="1:13" ht="16.5" customHeight="1" x14ac:dyDescent="0.3">
      <c r="A93" s="22"/>
      <c r="B93" s="34"/>
      <c r="C93" s="110"/>
      <c r="D93" s="111"/>
      <c r="E93" s="19"/>
      <c r="F93" s="19"/>
      <c r="G93" s="19"/>
      <c r="H93" s="19"/>
      <c r="I93" s="37">
        <f t="shared" si="2"/>
        <v>0</v>
      </c>
      <c r="J93" s="37">
        <f>IF(B93="",0,VLOOKUP(B93,Tabla1[],2,0))</f>
        <v>0</v>
      </c>
      <c r="K93" s="37">
        <f t="shared" si="3"/>
        <v>0</v>
      </c>
      <c r="L93" s="112"/>
      <c r="M93" s="113"/>
    </row>
    <row r="94" spans="1:13" ht="16.5" customHeight="1" x14ac:dyDescent="0.3">
      <c r="A94" s="22"/>
      <c r="B94" s="34"/>
      <c r="C94" s="110"/>
      <c r="D94" s="111"/>
      <c r="E94" s="19"/>
      <c r="F94" s="19"/>
      <c r="G94" s="19"/>
      <c r="H94" s="19"/>
      <c r="I94" s="37">
        <f t="shared" si="2"/>
        <v>0</v>
      </c>
      <c r="J94" s="37">
        <f>IF(B94="",0,VLOOKUP(B94,Tabla1[],2,0))</f>
        <v>0</v>
      </c>
      <c r="K94" s="37">
        <f t="shared" si="3"/>
        <v>0</v>
      </c>
      <c r="L94" s="112"/>
      <c r="M94" s="113"/>
    </row>
    <row r="95" spans="1:13" ht="16.5" customHeight="1" x14ac:dyDescent="0.3">
      <c r="A95" s="22"/>
      <c r="B95" s="34"/>
      <c r="C95" s="110"/>
      <c r="D95" s="111"/>
      <c r="E95" s="19"/>
      <c r="F95" s="19"/>
      <c r="G95" s="19"/>
      <c r="H95" s="19"/>
      <c r="I95" s="37">
        <f t="shared" si="2"/>
        <v>0</v>
      </c>
      <c r="J95" s="37">
        <f>IF(B95="",0,VLOOKUP(B95,Tabla1[],2,0))</f>
        <v>0</v>
      </c>
      <c r="K95" s="37">
        <f t="shared" si="3"/>
        <v>0</v>
      </c>
      <c r="L95" s="112"/>
      <c r="M95" s="113"/>
    </row>
    <row r="96" spans="1:13" ht="16.5" customHeight="1" x14ac:dyDescent="0.3">
      <c r="A96" s="22"/>
      <c r="B96" s="34"/>
      <c r="C96" s="110"/>
      <c r="D96" s="111"/>
      <c r="E96" s="19"/>
      <c r="F96" s="19"/>
      <c r="G96" s="19"/>
      <c r="H96" s="19"/>
      <c r="I96" s="37">
        <f t="shared" si="2"/>
        <v>0</v>
      </c>
      <c r="J96" s="37">
        <f>IF(B96="",0,VLOOKUP(B96,Tabla1[],2,0))</f>
        <v>0</v>
      </c>
      <c r="K96" s="37">
        <f t="shared" si="3"/>
        <v>0</v>
      </c>
      <c r="L96" s="112"/>
      <c r="M96" s="113"/>
    </row>
    <row r="97" spans="1:13" ht="16.5" customHeight="1" x14ac:dyDescent="0.3">
      <c r="A97" s="22"/>
      <c r="B97" s="34"/>
      <c r="C97" s="110"/>
      <c r="D97" s="111"/>
      <c r="E97" s="19"/>
      <c r="F97" s="19"/>
      <c r="G97" s="19"/>
      <c r="H97" s="19"/>
      <c r="I97" s="37">
        <f t="shared" si="2"/>
        <v>0</v>
      </c>
      <c r="J97" s="37">
        <f>IF(B97="",0,VLOOKUP(B97,Tabla1[],2,0))</f>
        <v>0</v>
      </c>
      <c r="K97" s="37">
        <f t="shared" si="3"/>
        <v>0</v>
      </c>
      <c r="L97" s="112"/>
      <c r="M97" s="113"/>
    </row>
    <row r="98" spans="1:13" ht="16.5" customHeight="1" x14ac:dyDescent="0.3">
      <c r="A98" s="22"/>
      <c r="B98" s="34"/>
      <c r="C98" s="110"/>
      <c r="D98" s="111"/>
      <c r="E98" s="19"/>
      <c r="F98" s="19"/>
      <c r="G98" s="19"/>
      <c r="H98" s="19"/>
      <c r="I98" s="37">
        <f t="shared" si="2"/>
        <v>0</v>
      </c>
      <c r="J98" s="37">
        <f>IF(B98="",0,VLOOKUP(B98,Tabla1[],2,0))</f>
        <v>0</v>
      </c>
      <c r="K98" s="37">
        <f t="shared" si="3"/>
        <v>0</v>
      </c>
      <c r="L98" s="112"/>
      <c r="M98" s="113"/>
    </row>
    <row r="99" spans="1:13" ht="16.5" customHeight="1" x14ac:dyDescent="0.3">
      <c r="A99" s="22"/>
      <c r="B99" s="34"/>
      <c r="C99" s="110"/>
      <c r="D99" s="111"/>
      <c r="E99" s="19"/>
      <c r="F99" s="19"/>
      <c r="G99" s="19"/>
      <c r="H99" s="19"/>
      <c r="I99" s="37">
        <f t="shared" si="2"/>
        <v>0</v>
      </c>
      <c r="J99" s="37">
        <f>IF(B99="",0,VLOOKUP(B99,Tabla1[],2,0))</f>
        <v>0</v>
      </c>
      <c r="K99" s="37">
        <f t="shared" si="3"/>
        <v>0</v>
      </c>
      <c r="L99" s="112"/>
      <c r="M99" s="113"/>
    </row>
    <row r="100" spans="1:13" ht="16.5" customHeight="1" x14ac:dyDescent="0.3">
      <c r="A100" s="22"/>
      <c r="B100" s="34"/>
      <c r="C100" s="110"/>
      <c r="D100" s="111"/>
      <c r="E100" s="19"/>
      <c r="F100" s="19"/>
      <c r="G100" s="19"/>
      <c r="H100" s="19"/>
      <c r="I100" s="37">
        <f t="shared" si="2"/>
        <v>0</v>
      </c>
      <c r="J100" s="37">
        <f>IF(B100="",0,VLOOKUP(B100,Tabla1[],2,0))</f>
        <v>0</v>
      </c>
      <c r="K100" s="37">
        <f t="shared" si="3"/>
        <v>0</v>
      </c>
      <c r="L100" s="112"/>
      <c r="M100" s="113"/>
    </row>
    <row r="101" spans="1:13" ht="16.5" customHeight="1" x14ac:dyDescent="0.3">
      <c r="A101" s="22"/>
      <c r="B101" s="34"/>
      <c r="C101" s="110"/>
      <c r="D101" s="111"/>
      <c r="E101" s="19"/>
      <c r="F101" s="19"/>
      <c r="G101" s="19"/>
      <c r="H101" s="19"/>
      <c r="I101" s="37">
        <f t="shared" si="2"/>
        <v>0</v>
      </c>
      <c r="J101" s="37">
        <f>IF(B101="",0,VLOOKUP(B101,Tabla1[],2,0))</f>
        <v>0</v>
      </c>
      <c r="K101" s="37">
        <f t="shared" si="3"/>
        <v>0</v>
      </c>
      <c r="L101" s="112"/>
      <c r="M101" s="113"/>
    </row>
    <row r="102" spans="1:13" ht="16.5" customHeight="1" x14ac:dyDescent="0.3">
      <c r="A102" s="22"/>
      <c r="B102" s="34"/>
      <c r="C102" s="110"/>
      <c r="D102" s="111"/>
      <c r="E102" s="19"/>
      <c r="F102" s="19"/>
      <c r="G102" s="19"/>
      <c r="H102" s="19"/>
      <c r="I102" s="37">
        <f t="shared" si="2"/>
        <v>0</v>
      </c>
      <c r="J102" s="37">
        <f>IF(B102="",0,VLOOKUP(B102,Tabla1[],2,0))</f>
        <v>0</v>
      </c>
      <c r="K102" s="37">
        <f t="shared" si="3"/>
        <v>0</v>
      </c>
      <c r="L102" s="112"/>
      <c r="M102" s="113"/>
    </row>
    <row r="103" spans="1:13" ht="16.5" customHeight="1" x14ac:dyDescent="0.3">
      <c r="A103" s="22"/>
      <c r="B103" s="34"/>
      <c r="C103" s="110"/>
      <c r="D103" s="111"/>
      <c r="E103" s="19"/>
      <c r="F103" s="19"/>
      <c r="G103" s="19"/>
      <c r="H103" s="19"/>
      <c r="I103" s="37">
        <f t="shared" si="2"/>
        <v>0</v>
      </c>
      <c r="J103" s="37">
        <f>IF(B103="",0,VLOOKUP(B103,Tabla1[],2,0))</f>
        <v>0</v>
      </c>
      <c r="K103" s="37">
        <f t="shared" si="3"/>
        <v>0</v>
      </c>
      <c r="L103" s="112"/>
      <c r="M103" s="113"/>
    </row>
    <row r="104" spans="1:13" ht="16.5" customHeight="1" x14ac:dyDescent="0.3">
      <c r="A104" s="22"/>
      <c r="B104" s="34"/>
      <c r="C104" s="110"/>
      <c r="D104" s="111"/>
      <c r="E104" s="19"/>
      <c r="F104" s="19"/>
      <c r="G104" s="19"/>
      <c r="H104" s="19"/>
      <c r="I104" s="37">
        <f t="shared" si="2"/>
        <v>0</v>
      </c>
      <c r="J104" s="37">
        <f>IF(B104="",0,VLOOKUP(B104,Tabla1[],2,0))</f>
        <v>0</v>
      </c>
      <c r="K104" s="37">
        <f t="shared" si="3"/>
        <v>0</v>
      </c>
      <c r="L104" s="112"/>
      <c r="M104" s="113"/>
    </row>
    <row r="105" spans="1:13" ht="16.5" customHeight="1" x14ac:dyDescent="0.3">
      <c r="A105" s="22"/>
      <c r="B105" s="34"/>
      <c r="C105" s="110"/>
      <c r="D105" s="111"/>
      <c r="E105" s="19"/>
      <c r="F105" s="19"/>
      <c r="G105" s="19"/>
      <c r="H105" s="19"/>
      <c r="I105" s="37">
        <f t="shared" si="2"/>
        <v>0</v>
      </c>
      <c r="J105" s="37">
        <f>IF(B105="",0,VLOOKUP(B105,Tabla1[],2,0))</f>
        <v>0</v>
      </c>
      <c r="K105" s="37">
        <f t="shared" si="3"/>
        <v>0</v>
      </c>
      <c r="L105" s="112"/>
      <c r="M105" s="113"/>
    </row>
    <row r="106" spans="1:13" ht="16.5" customHeight="1" x14ac:dyDescent="0.3">
      <c r="A106" s="22"/>
      <c r="B106" s="34"/>
      <c r="C106" s="110"/>
      <c r="D106" s="111"/>
      <c r="E106" s="19"/>
      <c r="F106" s="19"/>
      <c r="G106" s="19"/>
      <c r="H106" s="19"/>
      <c r="I106" s="37">
        <f t="shared" si="2"/>
        <v>0</v>
      </c>
      <c r="J106" s="37">
        <f>IF(B106="",0,VLOOKUP(B106,Tabla1[],2,0))</f>
        <v>0</v>
      </c>
      <c r="K106" s="37">
        <f t="shared" si="3"/>
        <v>0</v>
      </c>
      <c r="L106" s="112"/>
      <c r="M106" s="113"/>
    </row>
    <row r="107" spans="1:13" ht="16.5" customHeight="1" x14ac:dyDescent="0.3">
      <c r="A107" s="22"/>
      <c r="B107" s="34"/>
      <c r="C107" s="110"/>
      <c r="D107" s="111"/>
      <c r="E107" s="19"/>
      <c r="F107" s="19"/>
      <c r="G107" s="19"/>
      <c r="H107" s="19"/>
      <c r="I107" s="37">
        <f t="shared" si="2"/>
        <v>0</v>
      </c>
      <c r="J107" s="37">
        <f>IF(B107="",0,VLOOKUP(B107,Tabla1[],2,0))</f>
        <v>0</v>
      </c>
      <c r="K107" s="37">
        <f t="shared" si="3"/>
        <v>0</v>
      </c>
      <c r="L107" s="112"/>
      <c r="M107" s="113"/>
    </row>
    <row r="108" spans="1:13" ht="16.5" customHeight="1" x14ac:dyDescent="0.3">
      <c r="A108" s="22"/>
      <c r="B108" s="34"/>
      <c r="C108" s="110"/>
      <c r="D108" s="111"/>
      <c r="E108" s="19"/>
      <c r="F108" s="19"/>
      <c r="G108" s="19"/>
      <c r="H108" s="19"/>
      <c r="I108" s="37">
        <f t="shared" si="2"/>
        <v>0</v>
      </c>
      <c r="J108" s="37">
        <f>IF(B108="",0,VLOOKUP(B108,Tabla1[],2,0))</f>
        <v>0</v>
      </c>
      <c r="K108" s="37">
        <f t="shared" si="3"/>
        <v>0</v>
      </c>
      <c r="L108" s="112"/>
      <c r="M108" s="113"/>
    </row>
    <row r="109" spans="1:13" ht="16.5" customHeight="1" x14ac:dyDescent="0.3">
      <c r="A109" s="22"/>
      <c r="B109" s="34"/>
      <c r="C109" s="110"/>
      <c r="D109" s="111"/>
      <c r="E109" s="19"/>
      <c r="F109" s="19"/>
      <c r="G109" s="19"/>
      <c r="H109" s="19"/>
      <c r="I109" s="37">
        <f t="shared" si="2"/>
        <v>0</v>
      </c>
      <c r="J109" s="37">
        <f>IF(B109="",0,VLOOKUP(B109,Tabla1[],2,0))</f>
        <v>0</v>
      </c>
      <c r="K109" s="37">
        <f t="shared" si="3"/>
        <v>0</v>
      </c>
      <c r="L109" s="112"/>
      <c r="M109" s="113"/>
    </row>
    <row r="110" spans="1:13" ht="16.5" customHeight="1" x14ac:dyDescent="0.3">
      <c r="A110" s="22"/>
      <c r="B110" s="34"/>
      <c r="C110" s="110"/>
      <c r="D110" s="111"/>
      <c r="E110" s="19"/>
      <c r="F110" s="19"/>
      <c r="G110" s="19"/>
      <c r="H110" s="19"/>
      <c r="I110" s="37">
        <f t="shared" si="2"/>
        <v>0</v>
      </c>
      <c r="J110" s="37">
        <f>IF(B110="",0,VLOOKUP(B110,Tabla1[],2,0))</f>
        <v>0</v>
      </c>
      <c r="K110" s="37">
        <f t="shared" si="3"/>
        <v>0</v>
      </c>
      <c r="L110" s="112"/>
      <c r="M110" s="113"/>
    </row>
    <row r="111" spans="1:13" ht="16.5" customHeight="1" x14ac:dyDescent="0.3">
      <c r="A111" s="22"/>
      <c r="B111" s="34"/>
      <c r="C111" s="110"/>
      <c r="D111" s="111"/>
      <c r="E111" s="19"/>
      <c r="F111" s="19"/>
      <c r="G111" s="19"/>
      <c r="H111" s="19"/>
      <c r="I111" s="37">
        <f t="shared" si="2"/>
        <v>0</v>
      </c>
      <c r="J111" s="37">
        <f>IF(B111="",0,VLOOKUP(B111,Tabla1[],2,0))</f>
        <v>0</v>
      </c>
      <c r="K111" s="37">
        <f t="shared" si="3"/>
        <v>0</v>
      </c>
      <c r="L111" s="112"/>
      <c r="M111" s="113"/>
    </row>
    <row r="112" spans="1:13" ht="16.5" customHeight="1" x14ac:dyDescent="0.3">
      <c r="A112" s="22"/>
      <c r="B112" s="34"/>
      <c r="C112" s="110"/>
      <c r="D112" s="111"/>
      <c r="E112" s="19"/>
      <c r="F112" s="19"/>
      <c r="G112" s="19"/>
      <c r="H112" s="19"/>
      <c r="I112" s="37">
        <f t="shared" si="2"/>
        <v>0</v>
      </c>
      <c r="J112" s="37">
        <f>IF(B112="",0,VLOOKUP(B112,Tabla1[],2,0))</f>
        <v>0</v>
      </c>
      <c r="K112" s="37">
        <f t="shared" si="3"/>
        <v>0</v>
      </c>
      <c r="L112" s="112"/>
      <c r="M112" s="113"/>
    </row>
    <row r="113" spans="1:13" ht="16.5" customHeight="1" x14ac:dyDescent="0.3">
      <c r="A113" s="22"/>
      <c r="B113" s="34"/>
      <c r="C113" s="110"/>
      <c r="D113" s="111"/>
      <c r="E113" s="19"/>
      <c r="F113" s="19"/>
      <c r="G113" s="19"/>
      <c r="H113" s="19"/>
      <c r="I113" s="37">
        <f t="shared" si="2"/>
        <v>0</v>
      </c>
      <c r="J113" s="37">
        <f>IF(B113="",0,VLOOKUP(B113,Tabla1[],2,0))</f>
        <v>0</v>
      </c>
      <c r="K113" s="37">
        <f t="shared" si="3"/>
        <v>0</v>
      </c>
      <c r="L113" s="112"/>
      <c r="M113" s="113"/>
    </row>
    <row r="114" spans="1:13" ht="16.5" customHeight="1" x14ac:dyDescent="0.3">
      <c r="A114" s="22"/>
      <c r="B114" s="34"/>
      <c r="C114" s="110"/>
      <c r="D114" s="111"/>
      <c r="E114" s="19"/>
      <c r="F114" s="19"/>
      <c r="G114" s="19"/>
      <c r="H114" s="19"/>
      <c r="I114" s="37">
        <f t="shared" si="2"/>
        <v>0</v>
      </c>
      <c r="J114" s="37">
        <f>IF(B114="",0,VLOOKUP(B114,Tabla1[],2,0))</f>
        <v>0</v>
      </c>
      <c r="K114" s="37">
        <f t="shared" si="3"/>
        <v>0</v>
      </c>
      <c r="L114" s="112"/>
      <c r="M114" s="113"/>
    </row>
    <row r="115" spans="1:13" ht="16.5" customHeight="1" x14ac:dyDescent="0.3">
      <c r="A115" s="22"/>
      <c r="B115" s="34"/>
      <c r="C115" s="110"/>
      <c r="D115" s="111"/>
      <c r="E115" s="19"/>
      <c r="F115" s="19"/>
      <c r="G115" s="19"/>
      <c r="H115" s="19"/>
      <c r="I115" s="37">
        <f t="shared" si="2"/>
        <v>0</v>
      </c>
      <c r="J115" s="37">
        <f>IF(B115="",0,VLOOKUP(B115,Tabla1[],2,0))</f>
        <v>0</v>
      </c>
      <c r="K115" s="37">
        <f t="shared" si="3"/>
        <v>0</v>
      </c>
      <c r="L115" s="112"/>
      <c r="M115" s="113"/>
    </row>
    <row r="116" spans="1:13" ht="16.5" customHeight="1" x14ac:dyDescent="0.3">
      <c r="A116" s="22"/>
      <c r="B116" s="34"/>
      <c r="C116" s="110"/>
      <c r="D116" s="111"/>
      <c r="E116" s="19"/>
      <c r="F116" s="19"/>
      <c r="G116" s="19"/>
      <c r="H116" s="19"/>
      <c r="I116" s="37">
        <f t="shared" si="2"/>
        <v>0</v>
      </c>
      <c r="J116" s="37">
        <f>IF(B116="",0,VLOOKUP(B116,Tabla1[],2,0))</f>
        <v>0</v>
      </c>
      <c r="K116" s="37">
        <f t="shared" si="3"/>
        <v>0</v>
      </c>
      <c r="L116" s="112"/>
      <c r="M116" s="113"/>
    </row>
    <row r="117" spans="1:13" ht="16.5" customHeight="1" x14ac:dyDescent="0.3">
      <c r="A117" s="22"/>
      <c r="B117" s="34"/>
      <c r="C117" s="110"/>
      <c r="D117" s="111"/>
      <c r="E117" s="19"/>
      <c r="F117" s="19"/>
      <c r="G117" s="19"/>
      <c r="H117" s="19"/>
      <c r="I117" s="37">
        <f t="shared" si="2"/>
        <v>0</v>
      </c>
      <c r="J117" s="37">
        <f>IF(B117="",0,VLOOKUP(B117,Tabla1[],2,0))</f>
        <v>0</v>
      </c>
      <c r="K117" s="37">
        <f t="shared" si="3"/>
        <v>0</v>
      </c>
      <c r="L117" s="112"/>
      <c r="M117" s="113"/>
    </row>
    <row r="118" spans="1:13" ht="16.5" customHeight="1" x14ac:dyDescent="0.3">
      <c r="A118" s="22"/>
      <c r="B118" s="34"/>
      <c r="C118" s="110"/>
      <c r="D118" s="111"/>
      <c r="E118" s="19"/>
      <c r="F118" s="19"/>
      <c r="G118" s="19"/>
      <c r="H118" s="19"/>
      <c r="I118" s="37">
        <f t="shared" si="2"/>
        <v>0</v>
      </c>
      <c r="J118" s="37">
        <f>IF(B118="",0,VLOOKUP(B118,Tabla1[],2,0))</f>
        <v>0</v>
      </c>
      <c r="K118" s="37">
        <f t="shared" si="3"/>
        <v>0</v>
      </c>
      <c r="L118" s="112"/>
      <c r="M118" s="113"/>
    </row>
    <row r="119" spans="1:13" ht="16.5" customHeight="1" x14ac:dyDescent="0.3">
      <c r="A119" s="22"/>
      <c r="B119" s="34"/>
      <c r="C119" s="110"/>
      <c r="D119" s="111"/>
      <c r="E119" s="19"/>
      <c r="F119" s="19"/>
      <c r="G119" s="19"/>
      <c r="H119" s="19"/>
      <c r="I119" s="37">
        <f t="shared" si="2"/>
        <v>0</v>
      </c>
      <c r="J119" s="37">
        <f>IF(B119="",0,VLOOKUP(B119,Tabla1[],2,0))</f>
        <v>0</v>
      </c>
      <c r="K119" s="37">
        <f t="shared" si="3"/>
        <v>0</v>
      </c>
      <c r="L119" s="112"/>
      <c r="M119" s="113"/>
    </row>
    <row r="120" spans="1:13" ht="16.5" customHeight="1" x14ac:dyDescent="0.3">
      <c r="A120" s="22"/>
      <c r="B120" s="34"/>
      <c r="C120" s="110"/>
      <c r="D120" s="111"/>
      <c r="E120" s="19"/>
      <c r="F120" s="19"/>
      <c r="G120" s="19"/>
      <c r="H120" s="19"/>
      <c r="I120" s="37">
        <f t="shared" si="2"/>
        <v>0</v>
      </c>
      <c r="J120" s="37">
        <f>IF(B120="",0,VLOOKUP(B120,Tabla1[],2,0))</f>
        <v>0</v>
      </c>
      <c r="K120" s="37">
        <f t="shared" si="3"/>
        <v>0</v>
      </c>
      <c r="L120" s="112"/>
      <c r="M120" s="113"/>
    </row>
    <row r="121" spans="1:13" ht="16.5" customHeight="1" x14ac:dyDescent="0.3">
      <c r="A121" s="22"/>
      <c r="B121" s="34"/>
      <c r="C121" s="110"/>
      <c r="D121" s="111"/>
      <c r="E121" s="19"/>
      <c r="F121" s="19"/>
      <c r="G121" s="19"/>
      <c r="H121" s="19"/>
      <c r="I121" s="37">
        <f t="shared" si="2"/>
        <v>0</v>
      </c>
      <c r="J121" s="37">
        <f>IF(B121="",0,VLOOKUP(B121,Tabla1[],2,0))</f>
        <v>0</v>
      </c>
      <c r="K121" s="37">
        <f t="shared" si="3"/>
        <v>0</v>
      </c>
      <c r="L121" s="112"/>
      <c r="M121" s="113"/>
    </row>
    <row r="122" spans="1:13" ht="16.5" customHeight="1" x14ac:dyDescent="0.3">
      <c r="A122" s="22"/>
      <c r="B122" s="34"/>
      <c r="C122" s="110"/>
      <c r="D122" s="111"/>
      <c r="E122" s="19"/>
      <c r="F122" s="19"/>
      <c r="G122" s="19"/>
      <c r="H122" s="19"/>
      <c r="I122" s="37">
        <f t="shared" si="2"/>
        <v>0</v>
      </c>
      <c r="J122" s="37">
        <f>IF(B122="",0,VLOOKUP(B122,Tabla1[],2,0))</f>
        <v>0</v>
      </c>
      <c r="K122" s="37">
        <f t="shared" si="3"/>
        <v>0</v>
      </c>
      <c r="L122" s="112"/>
      <c r="M122" s="113"/>
    </row>
    <row r="123" spans="1:13" ht="16.5" customHeight="1" x14ac:dyDescent="0.3">
      <c r="A123" s="22"/>
      <c r="B123" s="34"/>
      <c r="C123" s="110"/>
      <c r="D123" s="111"/>
      <c r="E123" s="19"/>
      <c r="F123" s="19"/>
      <c r="G123" s="19"/>
      <c r="H123" s="19"/>
      <c r="I123" s="37">
        <f t="shared" si="2"/>
        <v>0</v>
      </c>
      <c r="J123" s="37">
        <f>IF(B123="",0,VLOOKUP(B123,Tabla1[],2,0))</f>
        <v>0</v>
      </c>
      <c r="K123" s="37">
        <f t="shared" si="3"/>
        <v>0</v>
      </c>
      <c r="L123" s="112"/>
      <c r="M123" s="113"/>
    </row>
    <row r="124" spans="1:13" ht="16.5" customHeight="1" x14ac:dyDescent="0.3">
      <c r="A124" s="22"/>
      <c r="B124" s="34"/>
      <c r="C124" s="110"/>
      <c r="D124" s="111"/>
      <c r="E124" s="19"/>
      <c r="F124" s="19"/>
      <c r="G124" s="19"/>
      <c r="H124" s="19"/>
      <c r="I124" s="37">
        <f t="shared" si="2"/>
        <v>0</v>
      </c>
      <c r="J124" s="37">
        <f>IF(B124="",0,VLOOKUP(B124,Tabla1[],2,0))</f>
        <v>0</v>
      </c>
      <c r="K124" s="37">
        <f t="shared" si="3"/>
        <v>0</v>
      </c>
      <c r="L124" s="112"/>
      <c r="M124" s="113"/>
    </row>
    <row r="125" spans="1:13" ht="16.5" customHeight="1" x14ac:dyDescent="0.3">
      <c r="A125" s="22"/>
      <c r="B125" s="34"/>
      <c r="C125" s="110"/>
      <c r="D125" s="111"/>
      <c r="E125" s="19"/>
      <c r="F125" s="19"/>
      <c r="G125" s="19"/>
      <c r="H125" s="19"/>
      <c r="I125" s="37">
        <f t="shared" si="2"/>
        <v>0</v>
      </c>
      <c r="J125" s="37">
        <f>IF(B125="",0,VLOOKUP(B125,Tabla1[],2,0))</f>
        <v>0</v>
      </c>
      <c r="K125" s="37">
        <f t="shared" si="3"/>
        <v>0</v>
      </c>
      <c r="L125" s="112"/>
      <c r="M125" s="113"/>
    </row>
    <row r="126" spans="1:13" ht="16.5" customHeight="1" x14ac:dyDescent="0.3">
      <c r="A126" s="22"/>
      <c r="B126" s="34"/>
      <c r="C126" s="110"/>
      <c r="D126" s="111"/>
      <c r="E126" s="19"/>
      <c r="F126" s="19"/>
      <c r="G126" s="19"/>
      <c r="H126" s="19"/>
      <c r="I126" s="37">
        <f t="shared" si="2"/>
        <v>0</v>
      </c>
      <c r="J126" s="37">
        <f>IF(B126="",0,VLOOKUP(B126,Tabla1[],2,0))</f>
        <v>0</v>
      </c>
      <c r="K126" s="37">
        <f t="shared" si="3"/>
        <v>0</v>
      </c>
      <c r="L126" s="112"/>
      <c r="M126" s="113"/>
    </row>
    <row r="127" spans="1:13" ht="16.5" customHeight="1" x14ac:dyDescent="0.3">
      <c r="A127" s="22"/>
      <c r="B127" s="34"/>
      <c r="C127" s="110"/>
      <c r="D127" s="111"/>
      <c r="E127" s="19"/>
      <c r="F127" s="19"/>
      <c r="G127" s="19"/>
      <c r="H127" s="19"/>
      <c r="I127" s="37">
        <f t="shared" si="2"/>
        <v>0</v>
      </c>
      <c r="J127" s="37">
        <f>IF(B127="",0,VLOOKUP(B127,Tabla1[],2,0))</f>
        <v>0</v>
      </c>
      <c r="K127" s="37">
        <f t="shared" si="3"/>
        <v>0</v>
      </c>
      <c r="L127" s="112"/>
      <c r="M127" s="113"/>
    </row>
    <row r="128" spans="1:13" ht="16.5" customHeight="1" x14ac:dyDescent="0.3">
      <c r="A128" s="22"/>
      <c r="B128" s="34"/>
      <c r="C128" s="110"/>
      <c r="D128" s="111"/>
      <c r="E128" s="19"/>
      <c r="F128" s="19"/>
      <c r="G128" s="19"/>
      <c r="H128" s="19"/>
      <c r="I128" s="37">
        <f t="shared" si="2"/>
        <v>0</v>
      </c>
      <c r="J128" s="37">
        <f>IF(B128="",0,VLOOKUP(B128,Tabla1[],2,0))</f>
        <v>0</v>
      </c>
      <c r="K128" s="37">
        <f t="shared" si="3"/>
        <v>0</v>
      </c>
      <c r="L128" s="112"/>
      <c r="M128" s="113"/>
    </row>
    <row r="129" spans="1:13" ht="16.5" customHeight="1" x14ac:dyDescent="0.3">
      <c r="A129" s="22"/>
      <c r="B129" s="34"/>
      <c r="C129" s="110"/>
      <c r="D129" s="111"/>
      <c r="E129" s="19"/>
      <c r="F129" s="19"/>
      <c r="G129" s="19"/>
      <c r="H129" s="19"/>
      <c r="I129" s="37">
        <f t="shared" si="2"/>
        <v>0</v>
      </c>
      <c r="J129" s="37">
        <f>IF(B129="",0,VLOOKUP(B129,Tabla1[],2,0))</f>
        <v>0</v>
      </c>
      <c r="K129" s="37">
        <f t="shared" si="3"/>
        <v>0</v>
      </c>
      <c r="L129" s="112"/>
      <c r="M129" s="113"/>
    </row>
    <row r="130" spans="1:13" ht="16.5" customHeight="1" x14ac:dyDescent="0.3">
      <c r="A130" s="22"/>
      <c r="B130" s="34"/>
      <c r="C130" s="110"/>
      <c r="D130" s="111"/>
      <c r="E130" s="19"/>
      <c r="F130" s="19"/>
      <c r="G130" s="19"/>
      <c r="H130" s="19"/>
      <c r="I130" s="37">
        <f t="shared" si="2"/>
        <v>0</v>
      </c>
      <c r="J130" s="37">
        <f>IF(B130="",0,VLOOKUP(B130,Tabla1[],2,0))</f>
        <v>0</v>
      </c>
      <c r="K130" s="37">
        <f t="shared" si="3"/>
        <v>0</v>
      </c>
      <c r="L130" s="112"/>
      <c r="M130" s="113"/>
    </row>
    <row r="131" spans="1:13" ht="16.5" customHeight="1" x14ac:dyDescent="0.3">
      <c r="A131" s="22"/>
      <c r="B131" s="34"/>
      <c r="C131" s="110"/>
      <c r="D131" s="111"/>
      <c r="E131" s="19"/>
      <c r="F131" s="19"/>
      <c r="G131" s="19"/>
      <c r="H131" s="19"/>
      <c r="I131" s="37">
        <f t="shared" si="2"/>
        <v>0</v>
      </c>
      <c r="J131" s="37">
        <f>IF(B131="",0,VLOOKUP(B131,Tabla1[],2,0))</f>
        <v>0</v>
      </c>
      <c r="K131" s="37">
        <f t="shared" si="3"/>
        <v>0</v>
      </c>
      <c r="L131" s="112"/>
      <c r="M131" s="113"/>
    </row>
    <row r="132" spans="1:13" ht="16.5" customHeight="1" x14ac:dyDescent="0.3">
      <c r="A132" s="22"/>
      <c r="B132" s="34"/>
      <c r="C132" s="110"/>
      <c r="D132" s="111"/>
      <c r="E132" s="19"/>
      <c r="F132" s="19"/>
      <c r="G132" s="19"/>
      <c r="H132" s="19"/>
      <c r="I132" s="37">
        <f t="shared" si="2"/>
        <v>0</v>
      </c>
      <c r="J132" s="37">
        <f>IF(B132="",0,VLOOKUP(B132,Tabla1[],2,0))</f>
        <v>0</v>
      </c>
      <c r="K132" s="37">
        <f t="shared" ref="K132:K150" si="4">IF(E132&lt;0,J132*(-1),J132)</f>
        <v>0</v>
      </c>
      <c r="L132" s="112"/>
      <c r="M132" s="113"/>
    </row>
    <row r="133" spans="1:13" ht="16.5" customHeight="1" x14ac:dyDescent="0.3">
      <c r="A133" s="22"/>
      <c r="B133" s="34"/>
      <c r="C133" s="110"/>
      <c r="D133" s="111"/>
      <c r="E133" s="19"/>
      <c r="F133" s="19"/>
      <c r="G133" s="19"/>
      <c r="H133" s="19"/>
      <c r="I133" s="37">
        <f t="shared" si="2"/>
        <v>0</v>
      </c>
      <c r="J133" s="37">
        <f>IF(B133="",0,VLOOKUP(B133,Tabla1[],2,0))</f>
        <v>0</v>
      </c>
      <c r="K133" s="37">
        <f t="shared" si="4"/>
        <v>0</v>
      </c>
      <c r="L133" s="112"/>
      <c r="M133" s="113"/>
    </row>
    <row r="134" spans="1:13" ht="16.5" customHeight="1" x14ac:dyDescent="0.3">
      <c r="A134" s="22"/>
      <c r="B134" s="34"/>
      <c r="C134" s="110"/>
      <c r="D134" s="111"/>
      <c r="E134" s="19"/>
      <c r="F134" s="19"/>
      <c r="G134" s="19"/>
      <c r="H134" s="19"/>
      <c r="I134" s="37">
        <f t="shared" si="2"/>
        <v>0</v>
      </c>
      <c r="J134" s="37">
        <f>IF(B134="",0,VLOOKUP(B134,Tabla1[],2,0))</f>
        <v>0</v>
      </c>
      <c r="K134" s="37">
        <f t="shared" si="4"/>
        <v>0</v>
      </c>
      <c r="L134" s="112"/>
      <c r="M134" s="113"/>
    </row>
    <row r="135" spans="1:13" ht="16.5" customHeight="1" x14ac:dyDescent="0.3">
      <c r="A135" s="22"/>
      <c r="B135" s="34"/>
      <c r="C135" s="110"/>
      <c r="D135" s="111"/>
      <c r="E135" s="19"/>
      <c r="F135" s="19"/>
      <c r="G135" s="19"/>
      <c r="H135" s="19"/>
      <c r="I135" s="37">
        <f t="shared" si="2"/>
        <v>0</v>
      </c>
      <c r="J135" s="37">
        <f>IF(B135="",0,VLOOKUP(B135,Tabla1[],2,0))</f>
        <v>0</v>
      </c>
      <c r="K135" s="37">
        <f t="shared" si="4"/>
        <v>0</v>
      </c>
      <c r="L135" s="112"/>
      <c r="M135" s="113"/>
    </row>
    <row r="136" spans="1:13" ht="16.5" customHeight="1" x14ac:dyDescent="0.3">
      <c r="A136" s="22"/>
      <c r="B136" s="34"/>
      <c r="C136" s="110"/>
      <c r="D136" s="111"/>
      <c r="E136" s="19"/>
      <c r="F136" s="19"/>
      <c r="G136" s="19"/>
      <c r="H136" s="19"/>
      <c r="I136" s="37">
        <f t="shared" si="2"/>
        <v>0</v>
      </c>
      <c r="J136" s="37">
        <f>IF(B136="",0,VLOOKUP(B136,Tabla1[],2,0))</f>
        <v>0</v>
      </c>
      <c r="K136" s="37">
        <f t="shared" si="4"/>
        <v>0</v>
      </c>
      <c r="L136" s="112"/>
      <c r="M136" s="113"/>
    </row>
    <row r="137" spans="1:13" ht="16.5" customHeight="1" x14ac:dyDescent="0.3">
      <c r="A137" s="22"/>
      <c r="B137" s="34"/>
      <c r="C137" s="110"/>
      <c r="D137" s="111"/>
      <c r="E137" s="19"/>
      <c r="F137" s="19"/>
      <c r="G137" s="19"/>
      <c r="H137" s="19"/>
      <c r="I137" s="37">
        <f t="shared" si="2"/>
        <v>0</v>
      </c>
      <c r="J137" s="37">
        <f>IF(B137="",0,VLOOKUP(B137,Tabla1[],2,0))</f>
        <v>0</v>
      </c>
      <c r="K137" s="37">
        <f t="shared" si="4"/>
        <v>0</v>
      </c>
      <c r="L137" s="112"/>
      <c r="M137" s="113"/>
    </row>
    <row r="138" spans="1:13" ht="16.5" customHeight="1" x14ac:dyDescent="0.3">
      <c r="A138" s="22"/>
      <c r="B138" s="34"/>
      <c r="C138" s="110"/>
      <c r="D138" s="111"/>
      <c r="E138" s="19"/>
      <c r="F138" s="19"/>
      <c r="G138" s="19"/>
      <c r="H138" s="19"/>
      <c r="I138" s="37">
        <f t="shared" si="2"/>
        <v>0</v>
      </c>
      <c r="J138" s="37">
        <f>IF(B138="",0,VLOOKUP(B138,Tabla1[],2,0))</f>
        <v>0</v>
      </c>
      <c r="K138" s="37">
        <f t="shared" si="4"/>
        <v>0</v>
      </c>
      <c r="L138" s="112"/>
      <c r="M138" s="113"/>
    </row>
    <row r="139" spans="1:13" ht="16.5" customHeight="1" x14ac:dyDescent="0.3">
      <c r="A139" s="22"/>
      <c r="B139" s="34"/>
      <c r="C139" s="110"/>
      <c r="D139" s="111"/>
      <c r="E139" s="19"/>
      <c r="F139" s="19"/>
      <c r="G139" s="19"/>
      <c r="H139" s="19"/>
      <c r="I139" s="37">
        <f t="shared" si="2"/>
        <v>0</v>
      </c>
      <c r="J139" s="37">
        <f>IF(B139="",0,VLOOKUP(B139,Tabla1[],2,0))</f>
        <v>0</v>
      </c>
      <c r="K139" s="37">
        <f t="shared" si="4"/>
        <v>0</v>
      </c>
      <c r="L139" s="112"/>
      <c r="M139" s="113"/>
    </row>
    <row r="140" spans="1:13" ht="16.5" customHeight="1" x14ac:dyDescent="0.3">
      <c r="A140" s="22"/>
      <c r="B140" s="34"/>
      <c r="C140" s="110"/>
      <c r="D140" s="111"/>
      <c r="E140" s="19"/>
      <c r="F140" s="19"/>
      <c r="G140" s="19"/>
      <c r="H140" s="19"/>
      <c r="I140" s="37">
        <f t="shared" si="2"/>
        <v>0</v>
      </c>
      <c r="J140" s="37">
        <f>IF(B140="",0,VLOOKUP(B140,Tabla1[],2,0))</f>
        <v>0</v>
      </c>
      <c r="K140" s="37">
        <f t="shared" si="4"/>
        <v>0</v>
      </c>
      <c r="L140" s="112"/>
      <c r="M140" s="113"/>
    </row>
    <row r="141" spans="1:13" ht="16.5" customHeight="1" x14ac:dyDescent="0.3">
      <c r="A141" s="22"/>
      <c r="B141" s="34"/>
      <c r="C141" s="110"/>
      <c r="D141" s="111"/>
      <c r="E141" s="19"/>
      <c r="F141" s="19"/>
      <c r="G141" s="19"/>
      <c r="H141" s="19"/>
      <c r="I141" s="37">
        <f t="shared" si="2"/>
        <v>0</v>
      </c>
      <c r="J141" s="37">
        <f>IF(B141="",0,VLOOKUP(B141,Tabla1[],2,0))</f>
        <v>0</v>
      </c>
      <c r="K141" s="37">
        <f t="shared" si="4"/>
        <v>0</v>
      </c>
      <c r="L141" s="112"/>
      <c r="M141" s="113"/>
    </row>
    <row r="142" spans="1:13" ht="16.5" customHeight="1" x14ac:dyDescent="0.3">
      <c r="A142" s="22"/>
      <c r="B142" s="34"/>
      <c r="C142" s="110"/>
      <c r="D142" s="111"/>
      <c r="E142" s="19"/>
      <c r="F142" s="19"/>
      <c r="G142" s="19"/>
      <c r="H142" s="19"/>
      <c r="I142" s="37">
        <f t="shared" si="2"/>
        <v>0</v>
      </c>
      <c r="J142" s="37">
        <f>IF(B142="",0,VLOOKUP(B142,Tabla1[],2,0))</f>
        <v>0</v>
      </c>
      <c r="K142" s="37">
        <f t="shared" si="4"/>
        <v>0</v>
      </c>
      <c r="L142" s="112"/>
      <c r="M142" s="113"/>
    </row>
    <row r="143" spans="1:13" ht="16.5" customHeight="1" x14ac:dyDescent="0.3">
      <c r="A143" s="22"/>
      <c r="B143" s="34"/>
      <c r="C143" s="110"/>
      <c r="D143" s="111"/>
      <c r="E143" s="19"/>
      <c r="F143" s="19"/>
      <c r="G143" s="19"/>
      <c r="H143" s="19"/>
      <c r="I143" s="37">
        <f t="shared" si="2"/>
        <v>0</v>
      </c>
      <c r="J143" s="37">
        <f>IF(B143="",0,VLOOKUP(B143,Tabla1[],2,0))</f>
        <v>0</v>
      </c>
      <c r="K143" s="37">
        <f t="shared" si="4"/>
        <v>0</v>
      </c>
      <c r="L143" s="112"/>
      <c r="M143" s="113"/>
    </row>
    <row r="144" spans="1:13" ht="16.5" customHeight="1" x14ac:dyDescent="0.3">
      <c r="A144" s="22"/>
      <c r="B144" s="34"/>
      <c r="C144" s="110"/>
      <c r="D144" s="111"/>
      <c r="E144" s="19"/>
      <c r="F144" s="19"/>
      <c r="G144" s="19"/>
      <c r="H144" s="19"/>
      <c r="I144" s="37">
        <f t="shared" si="2"/>
        <v>0</v>
      </c>
      <c r="J144" s="37">
        <f>IF(B144="",0,VLOOKUP(B144,Tabla1[],2,0))</f>
        <v>0</v>
      </c>
      <c r="K144" s="37">
        <f t="shared" si="4"/>
        <v>0</v>
      </c>
      <c r="L144" s="112"/>
      <c r="M144" s="113"/>
    </row>
    <row r="145" spans="1:13" ht="16.5" customHeight="1" x14ac:dyDescent="0.3">
      <c r="A145" s="22"/>
      <c r="B145" s="34"/>
      <c r="C145" s="110"/>
      <c r="D145" s="111"/>
      <c r="E145" s="19"/>
      <c r="F145" s="19"/>
      <c r="G145" s="19"/>
      <c r="H145" s="19"/>
      <c r="I145" s="37">
        <f t="shared" si="2"/>
        <v>0</v>
      </c>
      <c r="J145" s="37">
        <f>IF(B145="",0,VLOOKUP(B145,Tabla1[],2,0))</f>
        <v>0</v>
      </c>
      <c r="K145" s="37">
        <f t="shared" si="4"/>
        <v>0</v>
      </c>
      <c r="L145" s="112"/>
      <c r="M145" s="113"/>
    </row>
    <row r="146" spans="1:13" ht="16.5" customHeight="1" x14ac:dyDescent="0.3">
      <c r="A146" s="22"/>
      <c r="B146" s="34"/>
      <c r="C146" s="110"/>
      <c r="D146" s="111"/>
      <c r="E146" s="19"/>
      <c r="F146" s="19"/>
      <c r="G146" s="19"/>
      <c r="H146" s="19"/>
      <c r="I146" s="37">
        <f t="shared" si="2"/>
        <v>0</v>
      </c>
      <c r="J146" s="37">
        <f>IF(B146="",0,VLOOKUP(B146,Tabla1[],2,0))</f>
        <v>0</v>
      </c>
      <c r="K146" s="37">
        <f t="shared" si="4"/>
        <v>0</v>
      </c>
      <c r="L146" s="112"/>
      <c r="M146" s="113"/>
    </row>
    <row r="147" spans="1:13" ht="16.5" customHeight="1" x14ac:dyDescent="0.3">
      <c r="A147" s="22"/>
      <c r="B147" s="34"/>
      <c r="C147" s="110"/>
      <c r="D147" s="111"/>
      <c r="E147" s="19"/>
      <c r="F147" s="19"/>
      <c r="G147" s="19"/>
      <c r="H147" s="19"/>
      <c r="I147" s="37">
        <f t="shared" si="2"/>
        <v>0</v>
      </c>
      <c r="J147" s="37">
        <f>IF(B147="",0,VLOOKUP(B147,Tabla1[],2,0))</f>
        <v>0</v>
      </c>
      <c r="K147" s="37">
        <f t="shared" si="4"/>
        <v>0</v>
      </c>
      <c r="L147" s="112"/>
      <c r="M147" s="113"/>
    </row>
    <row r="148" spans="1:13" ht="16.5" customHeight="1" x14ac:dyDescent="0.3">
      <c r="A148" s="22"/>
      <c r="B148" s="34"/>
      <c r="C148" s="110"/>
      <c r="D148" s="111"/>
      <c r="E148" s="19"/>
      <c r="F148" s="19"/>
      <c r="G148" s="19"/>
      <c r="H148" s="19"/>
      <c r="I148" s="37">
        <f t="shared" si="2"/>
        <v>0</v>
      </c>
      <c r="J148" s="37">
        <f>IF(B148="",0,VLOOKUP(B148,Tabla1[],2,0))</f>
        <v>0</v>
      </c>
      <c r="K148" s="37">
        <f t="shared" si="4"/>
        <v>0</v>
      </c>
      <c r="L148" s="112"/>
      <c r="M148" s="113"/>
    </row>
    <row r="149" spans="1:13" ht="16.5" customHeight="1" x14ac:dyDescent="0.3">
      <c r="A149" s="22"/>
      <c r="B149" s="34"/>
      <c r="C149" s="110"/>
      <c r="D149" s="111"/>
      <c r="E149" s="19"/>
      <c r="F149" s="19"/>
      <c r="G149" s="19"/>
      <c r="H149" s="19"/>
      <c r="I149" s="37">
        <f t="shared" si="2"/>
        <v>0</v>
      </c>
      <c r="J149" s="37">
        <f>IF(B149="",0,VLOOKUP(B149,Tabla1[],2,0))</f>
        <v>0</v>
      </c>
      <c r="K149" s="37">
        <f t="shared" si="4"/>
        <v>0</v>
      </c>
      <c r="L149" s="112"/>
      <c r="M149" s="113"/>
    </row>
    <row r="150" spans="1:13" ht="16.5" customHeight="1" x14ac:dyDescent="0.3">
      <c r="A150" s="23"/>
      <c r="B150" s="34"/>
      <c r="C150" s="131"/>
      <c r="D150" s="132"/>
      <c r="E150" s="19"/>
      <c r="F150" s="19"/>
      <c r="G150" s="19"/>
      <c r="H150" s="19"/>
      <c r="I150" s="37">
        <f t="shared" si="2"/>
        <v>0</v>
      </c>
      <c r="J150" s="37">
        <f>IF(B150="",0,VLOOKUP(B150,Tabla1[],2,0))</f>
        <v>0</v>
      </c>
      <c r="K150" s="37">
        <f t="shared" si="4"/>
        <v>0</v>
      </c>
      <c r="L150" s="129"/>
      <c r="M150" s="130"/>
    </row>
    <row r="151" spans="1:13" ht="16.5" customHeight="1" x14ac:dyDescent="0.3">
      <c r="A151" s="47" t="s">
        <v>4</v>
      </c>
      <c r="B151" s="48"/>
      <c r="C151" s="49"/>
      <c r="D151" s="50"/>
      <c r="E151" s="39">
        <f>SUM(E3:E150)</f>
        <v>0</v>
      </c>
      <c r="F151" s="39">
        <f>SUM(F3:F150)</f>
        <v>0</v>
      </c>
      <c r="G151" s="39">
        <f>SUM(G3:G150)</f>
        <v>0</v>
      </c>
      <c r="H151" s="39">
        <f>SUM(H3:H150)</f>
        <v>0</v>
      </c>
      <c r="I151" s="38">
        <f>SUM(I3:I150)</f>
        <v>0</v>
      </c>
      <c r="J151" s="38"/>
      <c r="K151" s="38">
        <f>SUM(K3:K150)</f>
        <v>0</v>
      </c>
      <c r="L151" s="116"/>
      <c r="M151" s="117"/>
    </row>
    <row r="152" spans="1:13" ht="16.5" customHeight="1" x14ac:dyDescent="0.3">
      <c r="A152" s="47" t="s">
        <v>8</v>
      </c>
      <c r="B152" s="28"/>
      <c r="C152" s="36"/>
      <c r="D152" s="24"/>
      <c r="E152" s="52" t="s">
        <v>46</v>
      </c>
      <c r="F152" s="51"/>
      <c r="G152" s="135"/>
      <c r="H152" s="135"/>
      <c r="I152" s="135"/>
      <c r="J152" s="135"/>
      <c r="K152" s="135"/>
      <c r="L152" s="136"/>
      <c r="M152" s="24"/>
    </row>
    <row r="153" spans="1:13" ht="16.5" customHeight="1" x14ac:dyDescent="0.3">
      <c r="A153" s="55" t="s">
        <v>9</v>
      </c>
      <c r="B153" s="38">
        <f>D152+D153+D154+D155</f>
        <v>0</v>
      </c>
      <c r="C153" s="35"/>
      <c r="D153" s="25"/>
      <c r="E153" s="123"/>
      <c r="F153" s="124"/>
      <c r="G153" s="124"/>
      <c r="H153" s="124"/>
      <c r="I153" s="124"/>
      <c r="J153" s="124"/>
      <c r="K153" s="124"/>
      <c r="L153" s="125"/>
      <c r="M153" s="25"/>
    </row>
    <row r="154" spans="1:13" ht="16.5" customHeight="1" x14ac:dyDescent="0.3">
      <c r="A154" s="56" t="s">
        <v>14</v>
      </c>
      <c r="B154" s="19"/>
      <c r="C154" s="35"/>
      <c r="D154" s="25"/>
      <c r="E154" s="123"/>
      <c r="F154" s="124"/>
      <c r="G154" s="124"/>
      <c r="H154" s="124"/>
      <c r="I154" s="124"/>
      <c r="J154" s="124"/>
      <c r="K154" s="124"/>
      <c r="L154" s="125"/>
      <c r="M154" s="25"/>
    </row>
    <row r="155" spans="1:13" ht="16.5" customHeight="1" x14ac:dyDescent="0.3">
      <c r="A155" s="57" t="s">
        <v>28</v>
      </c>
      <c r="B155" s="39">
        <f>(E151-D152-D153-D154-D155-B154)</f>
        <v>0</v>
      </c>
      <c r="C155" s="12"/>
      <c r="D155" s="26"/>
      <c r="E155" s="126"/>
      <c r="F155" s="127"/>
      <c r="G155" s="127"/>
      <c r="H155" s="127"/>
      <c r="I155" s="127"/>
      <c r="J155" s="127"/>
      <c r="K155" s="127"/>
      <c r="L155" s="128"/>
      <c r="M155" s="26"/>
    </row>
    <row r="157" spans="1:13" ht="16.5" customHeight="1" x14ac:dyDescent="0.3">
      <c r="A157" s="86" t="s">
        <v>0</v>
      </c>
      <c r="B157" s="86" t="s">
        <v>161</v>
      </c>
      <c r="C157" s="86" t="s">
        <v>202</v>
      </c>
      <c r="D157" s="86" t="s">
        <v>184</v>
      </c>
    </row>
    <row r="158" spans="1:13" ht="16.5" customHeight="1" x14ac:dyDescent="0.3">
      <c r="A158" s="101"/>
      <c r="B158" s="95"/>
      <c r="C158" s="95"/>
      <c r="D158" s="96"/>
    </row>
    <row r="159" spans="1:13" ht="16.5" customHeight="1" x14ac:dyDescent="0.3">
      <c r="A159" s="102"/>
      <c r="B159" s="97"/>
      <c r="C159" s="97"/>
      <c r="D159" s="98"/>
    </row>
    <row r="160" spans="1:13" ht="16.5" customHeight="1" x14ac:dyDescent="0.3">
      <c r="A160" s="102"/>
      <c r="B160" s="97"/>
      <c r="C160" s="97"/>
      <c r="D160" s="98"/>
    </row>
    <row r="161" spans="1:4" ht="16.5" customHeight="1" x14ac:dyDescent="0.3">
      <c r="A161" s="102"/>
      <c r="B161" s="97"/>
      <c r="C161" s="97"/>
      <c r="D161" s="98"/>
    </row>
    <row r="162" spans="1:4" ht="16.5" customHeight="1" x14ac:dyDescent="0.3">
      <c r="A162" s="102"/>
      <c r="B162" s="97"/>
      <c r="C162" s="97"/>
      <c r="D162" s="98"/>
    </row>
    <row r="163" spans="1:4" ht="16.5" customHeight="1" x14ac:dyDescent="0.3">
      <c r="A163" s="102"/>
      <c r="B163" s="97"/>
      <c r="C163" s="97"/>
      <c r="D163" s="98"/>
    </row>
    <row r="164" spans="1:4" ht="16.5" customHeight="1" x14ac:dyDescent="0.3">
      <c r="A164" s="102"/>
      <c r="B164" s="97"/>
      <c r="C164" s="97"/>
      <c r="D164" s="98"/>
    </row>
    <row r="165" spans="1:4" ht="16.5" customHeight="1" x14ac:dyDescent="0.3">
      <c r="A165" s="102"/>
      <c r="B165" s="97"/>
      <c r="C165" s="97"/>
      <c r="D165" s="98"/>
    </row>
    <row r="166" spans="1:4" ht="16.5" customHeight="1" x14ac:dyDescent="0.3">
      <c r="A166" s="102"/>
      <c r="B166" s="97"/>
      <c r="C166" s="97"/>
      <c r="D166" s="98"/>
    </row>
    <row r="167" spans="1:4" ht="16.5" customHeight="1" x14ac:dyDescent="0.3">
      <c r="A167" s="102"/>
      <c r="B167" s="97"/>
      <c r="C167" s="97"/>
      <c r="D167" s="98"/>
    </row>
    <row r="168" spans="1:4" ht="16.5" customHeight="1" x14ac:dyDescent="0.3">
      <c r="A168" s="102"/>
      <c r="B168" s="97"/>
      <c r="C168" s="97"/>
      <c r="D168" s="98"/>
    </row>
    <row r="169" spans="1:4" ht="16.5" customHeight="1" x14ac:dyDescent="0.3">
      <c r="A169" s="102"/>
      <c r="B169" s="97"/>
      <c r="C169" s="97"/>
      <c r="D169" s="98"/>
    </row>
    <row r="170" spans="1:4" ht="16.5" customHeight="1" x14ac:dyDescent="0.3">
      <c r="A170" s="102"/>
      <c r="B170" s="97"/>
      <c r="C170" s="97"/>
      <c r="D170" s="98"/>
    </row>
    <row r="171" spans="1:4" ht="16.5" customHeight="1" x14ac:dyDescent="0.3">
      <c r="A171" s="102"/>
      <c r="B171" s="97"/>
      <c r="C171" s="97"/>
      <c r="D171" s="98"/>
    </row>
    <row r="172" spans="1:4" ht="16.5" customHeight="1" x14ac:dyDescent="0.3">
      <c r="A172" s="102"/>
      <c r="B172" s="97"/>
      <c r="C172" s="97"/>
      <c r="D172" s="98"/>
    </row>
    <row r="173" spans="1:4" ht="16.5" customHeight="1" x14ac:dyDescent="0.3">
      <c r="A173" s="102"/>
      <c r="B173" s="97"/>
      <c r="C173" s="97"/>
      <c r="D173" s="98"/>
    </row>
    <row r="174" spans="1:4" ht="16.5" customHeight="1" x14ac:dyDescent="0.3">
      <c r="A174" s="102"/>
      <c r="B174" s="97"/>
      <c r="C174" s="97"/>
      <c r="D174" s="98"/>
    </row>
    <row r="175" spans="1:4" ht="16.5" customHeight="1" x14ac:dyDescent="0.3">
      <c r="A175" s="102"/>
      <c r="B175" s="97"/>
      <c r="C175" s="97"/>
      <c r="D175" s="98"/>
    </row>
    <row r="176" spans="1:4" ht="16.5" customHeight="1" x14ac:dyDescent="0.3">
      <c r="A176" s="102"/>
      <c r="B176" s="97"/>
      <c r="C176" s="97"/>
      <c r="D176" s="98"/>
    </row>
    <row r="177" spans="1:4" ht="16.5" customHeight="1" x14ac:dyDescent="0.3">
      <c r="A177" s="103"/>
      <c r="B177" s="99"/>
      <c r="C177" s="99"/>
      <c r="D177" s="100"/>
    </row>
    <row r="424" spans="2:2" ht="16.5" customHeight="1" x14ac:dyDescent="0.3">
      <c r="B424" s="1">
        <v>6</v>
      </c>
    </row>
  </sheetData>
  <sheetProtection algorithmName="SHA-512" hashValue="fxiZ3ZrpaoObFB0dUCVbiJV9sVABkrPSPsaYNxIWPit4SblgGyHOWx9BsfDKrjJuEsvH6VOmCMTcCvyrt0i7rQ==" saltValue="PNOkT3ZEU/db/0iKzuRSew==" spinCount="100000" sheet="1" objects="1" scenarios="1"/>
  <dataConsolidate/>
  <mergeCells count="306">
    <mergeCell ref="L151:M151"/>
    <mergeCell ref="G152:L152"/>
    <mergeCell ref="E153:L153"/>
    <mergeCell ref="E154:L154"/>
    <mergeCell ref="E155:L155"/>
    <mergeCell ref="C148:D148"/>
    <mergeCell ref="L148:M148"/>
    <mergeCell ref="C149:D149"/>
    <mergeCell ref="L149:M149"/>
    <mergeCell ref="C150:D150"/>
    <mergeCell ref="L150:M150"/>
    <mergeCell ref="C145:D145"/>
    <mergeCell ref="L145:M145"/>
    <mergeCell ref="C146:D146"/>
    <mergeCell ref="L146:M146"/>
    <mergeCell ref="C147:D147"/>
    <mergeCell ref="L147:M147"/>
    <mergeCell ref="C142:D142"/>
    <mergeCell ref="L142:M142"/>
    <mergeCell ref="C143:D143"/>
    <mergeCell ref="L143:M143"/>
    <mergeCell ref="C144:D144"/>
    <mergeCell ref="L144:M144"/>
    <mergeCell ref="C139:D139"/>
    <mergeCell ref="L139:M139"/>
    <mergeCell ref="C140:D140"/>
    <mergeCell ref="L140:M140"/>
    <mergeCell ref="C141:D141"/>
    <mergeCell ref="L141:M141"/>
    <mergeCell ref="C136:D136"/>
    <mergeCell ref="L136:M136"/>
    <mergeCell ref="C137:D137"/>
    <mergeCell ref="L137:M137"/>
    <mergeCell ref="C138:D138"/>
    <mergeCell ref="L138:M138"/>
    <mergeCell ref="C133:D133"/>
    <mergeCell ref="L133:M133"/>
    <mergeCell ref="C134:D134"/>
    <mergeCell ref="L134:M134"/>
    <mergeCell ref="C135:D135"/>
    <mergeCell ref="L135:M135"/>
    <mergeCell ref="C130:D130"/>
    <mergeCell ref="L130:M130"/>
    <mergeCell ref="C131:D131"/>
    <mergeCell ref="L131:M131"/>
    <mergeCell ref="C132:D132"/>
    <mergeCell ref="L132:M132"/>
    <mergeCell ref="C127:D127"/>
    <mergeCell ref="L127:M127"/>
    <mergeCell ref="C128:D128"/>
    <mergeCell ref="L128:M128"/>
    <mergeCell ref="C129:D129"/>
    <mergeCell ref="L129:M129"/>
    <mergeCell ref="C124:D124"/>
    <mergeCell ref="L124:M124"/>
    <mergeCell ref="C125:D125"/>
    <mergeCell ref="L125:M125"/>
    <mergeCell ref="C126:D126"/>
    <mergeCell ref="L126:M126"/>
    <mergeCell ref="C121:D121"/>
    <mergeCell ref="L121:M121"/>
    <mergeCell ref="C122:D122"/>
    <mergeCell ref="L122:M122"/>
    <mergeCell ref="C123:D123"/>
    <mergeCell ref="L123:M123"/>
    <mergeCell ref="C118:D118"/>
    <mergeCell ref="L118:M118"/>
    <mergeCell ref="C119:D119"/>
    <mergeCell ref="L119:M119"/>
    <mergeCell ref="C120:D120"/>
    <mergeCell ref="L120:M120"/>
    <mergeCell ref="C115:D115"/>
    <mergeCell ref="L115:M115"/>
    <mergeCell ref="C116:D116"/>
    <mergeCell ref="L116:M116"/>
    <mergeCell ref="C117:D117"/>
    <mergeCell ref="L117:M117"/>
    <mergeCell ref="C112:D112"/>
    <mergeCell ref="L112:M112"/>
    <mergeCell ref="C113:D113"/>
    <mergeCell ref="L113:M113"/>
    <mergeCell ref="C114:D114"/>
    <mergeCell ref="L114:M114"/>
    <mergeCell ref="C109:D109"/>
    <mergeCell ref="L109:M109"/>
    <mergeCell ref="C110:D110"/>
    <mergeCell ref="L110:M110"/>
    <mergeCell ref="C111:D111"/>
    <mergeCell ref="L111:M111"/>
    <mergeCell ref="C106:D106"/>
    <mergeCell ref="L106:M106"/>
    <mergeCell ref="C107:D107"/>
    <mergeCell ref="L107:M107"/>
    <mergeCell ref="C108:D108"/>
    <mergeCell ref="L108:M108"/>
    <mergeCell ref="C103:D103"/>
    <mergeCell ref="L103:M103"/>
    <mergeCell ref="C104:D104"/>
    <mergeCell ref="L104:M104"/>
    <mergeCell ref="C105:D105"/>
    <mergeCell ref="L105:M105"/>
    <mergeCell ref="C100:D100"/>
    <mergeCell ref="L100:M100"/>
    <mergeCell ref="C101:D101"/>
    <mergeCell ref="L101:M101"/>
    <mergeCell ref="C102:D102"/>
    <mergeCell ref="L102:M102"/>
    <mergeCell ref="C97:D97"/>
    <mergeCell ref="L97:M97"/>
    <mergeCell ref="C98:D98"/>
    <mergeCell ref="L98:M98"/>
    <mergeCell ref="C99:D99"/>
    <mergeCell ref="L99:M99"/>
    <mergeCell ref="C94:D94"/>
    <mergeCell ref="L94:M94"/>
    <mergeCell ref="C95:D95"/>
    <mergeCell ref="L95:M95"/>
    <mergeCell ref="C96:D96"/>
    <mergeCell ref="L96:M96"/>
    <mergeCell ref="C91:D91"/>
    <mergeCell ref="L91:M91"/>
    <mergeCell ref="C92:D92"/>
    <mergeCell ref="L92:M92"/>
    <mergeCell ref="C93:D93"/>
    <mergeCell ref="L93:M93"/>
    <mergeCell ref="C88:D88"/>
    <mergeCell ref="L88:M88"/>
    <mergeCell ref="C89:D89"/>
    <mergeCell ref="L89:M89"/>
    <mergeCell ref="C90:D90"/>
    <mergeCell ref="L90:M90"/>
    <mergeCell ref="C85:D85"/>
    <mergeCell ref="L85:M85"/>
    <mergeCell ref="C86:D86"/>
    <mergeCell ref="L86:M86"/>
    <mergeCell ref="C87:D87"/>
    <mergeCell ref="L87:M87"/>
    <mergeCell ref="C82:D82"/>
    <mergeCell ref="L82:M82"/>
    <mergeCell ref="C83:D83"/>
    <mergeCell ref="L83:M83"/>
    <mergeCell ref="C84:D84"/>
    <mergeCell ref="L84:M84"/>
    <mergeCell ref="C79:D79"/>
    <mergeCell ref="L79:M79"/>
    <mergeCell ref="C80:D80"/>
    <mergeCell ref="L80:M80"/>
    <mergeCell ref="C81:D81"/>
    <mergeCell ref="L81:M81"/>
    <mergeCell ref="C76:D76"/>
    <mergeCell ref="L76:M76"/>
    <mergeCell ref="C77:D77"/>
    <mergeCell ref="L77:M77"/>
    <mergeCell ref="C78:D78"/>
    <mergeCell ref="L78:M78"/>
    <mergeCell ref="C73:D73"/>
    <mergeCell ref="L73:M73"/>
    <mergeCell ref="C74:D74"/>
    <mergeCell ref="L74:M74"/>
    <mergeCell ref="C75:D75"/>
    <mergeCell ref="L75:M75"/>
    <mergeCell ref="C70:D70"/>
    <mergeCell ref="L70:M70"/>
    <mergeCell ref="C71:D71"/>
    <mergeCell ref="L71:M71"/>
    <mergeCell ref="C72:D72"/>
    <mergeCell ref="L72:M72"/>
    <mergeCell ref="C67:D67"/>
    <mergeCell ref="L67:M67"/>
    <mergeCell ref="C68:D68"/>
    <mergeCell ref="L68:M68"/>
    <mergeCell ref="C69:D69"/>
    <mergeCell ref="L69:M69"/>
    <mergeCell ref="C64:D64"/>
    <mergeCell ref="L64:M64"/>
    <mergeCell ref="C65:D65"/>
    <mergeCell ref="L65:M65"/>
    <mergeCell ref="C66:D66"/>
    <mergeCell ref="L66:M66"/>
    <mergeCell ref="C61:D61"/>
    <mergeCell ref="L61:M61"/>
    <mergeCell ref="C62:D62"/>
    <mergeCell ref="L62:M62"/>
    <mergeCell ref="C63:D63"/>
    <mergeCell ref="L63:M63"/>
    <mergeCell ref="C58:D58"/>
    <mergeCell ref="L58:M58"/>
    <mergeCell ref="C59:D59"/>
    <mergeCell ref="L59:M59"/>
    <mergeCell ref="C60:D60"/>
    <mergeCell ref="L60:M60"/>
    <mergeCell ref="C55:D55"/>
    <mergeCell ref="L55:M55"/>
    <mergeCell ref="C56:D56"/>
    <mergeCell ref="L56:M56"/>
    <mergeCell ref="C57:D57"/>
    <mergeCell ref="L57:M57"/>
    <mergeCell ref="C52:D52"/>
    <mergeCell ref="L52:M52"/>
    <mergeCell ref="C53:D53"/>
    <mergeCell ref="L53:M53"/>
    <mergeCell ref="C54:D54"/>
    <mergeCell ref="L54:M54"/>
    <mergeCell ref="C49:D49"/>
    <mergeCell ref="L49:M49"/>
    <mergeCell ref="C50:D50"/>
    <mergeCell ref="L50:M50"/>
    <mergeCell ref="C51:D51"/>
    <mergeCell ref="L51:M51"/>
    <mergeCell ref="C46:D46"/>
    <mergeCell ref="L46:M46"/>
    <mergeCell ref="C47:D47"/>
    <mergeCell ref="L47:M47"/>
    <mergeCell ref="C48:D48"/>
    <mergeCell ref="L48:M48"/>
    <mergeCell ref="C43:D43"/>
    <mergeCell ref="L43:M43"/>
    <mergeCell ref="C44:D44"/>
    <mergeCell ref="L44:M44"/>
    <mergeCell ref="C45:D45"/>
    <mergeCell ref="L45:M45"/>
    <mergeCell ref="C40:D40"/>
    <mergeCell ref="L40:M40"/>
    <mergeCell ref="C41:D41"/>
    <mergeCell ref="L41:M41"/>
    <mergeCell ref="C42:D42"/>
    <mergeCell ref="L42:M42"/>
    <mergeCell ref="C37:D37"/>
    <mergeCell ref="L37:M37"/>
    <mergeCell ref="C38:D38"/>
    <mergeCell ref="L38:M38"/>
    <mergeCell ref="C39:D39"/>
    <mergeCell ref="L39:M39"/>
    <mergeCell ref="C34:D34"/>
    <mergeCell ref="L34:M34"/>
    <mergeCell ref="C35:D35"/>
    <mergeCell ref="L35:M35"/>
    <mergeCell ref="C36:D36"/>
    <mergeCell ref="L36:M36"/>
    <mergeCell ref="C31:D31"/>
    <mergeCell ref="L31:M31"/>
    <mergeCell ref="C32:D32"/>
    <mergeCell ref="L32:M32"/>
    <mergeCell ref="C33:D33"/>
    <mergeCell ref="L33:M33"/>
    <mergeCell ref="C28:D28"/>
    <mergeCell ref="L28:M28"/>
    <mergeCell ref="C29:D29"/>
    <mergeCell ref="L29:M29"/>
    <mergeCell ref="C30:D30"/>
    <mergeCell ref="L30:M30"/>
    <mergeCell ref="C25:D25"/>
    <mergeCell ref="L25:M25"/>
    <mergeCell ref="C26:D26"/>
    <mergeCell ref="L26:M26"/>
    <mergeCell ref="C27:D27"/>
    <mergeCell ref="L27:M27"/>
    <mergeCell ref="C22:D22"/>
    <mergeCell ref="L22:M22"/>
    <mergeCell ref="C23:D23"/>
    <mergeCell ref="L23:M23"/>
    <mergeCell ref="C24:D24"/>
    <mergeCell ref="L24:M24"/>
    <mergeCell ref="C19:D19"/>
    <mergeCell ref="L19:M19"/>
    <mergeCell ref="C20:D20"/>
    <mergeCell ref="L20:M20"/>
    <mergeCell ref="C21:D21"/>
    <mergeCell ref="L21:M21"/>
    <mergeCell ref="C16:D16"/>
    <mergeCell ref="L16:M16"/>
    <mergeCell ref="C17:D17"/>
    <mergeCell ref="L17:M17"/>
    <mergeCell ref="C18:D18"/>
    <mergeCell ref="L18:M18"/>
    <mergeCell ref="C13:D13"/>
    <mergeCell ref="L13:M13"/>
    <mergeCell ref="C14:D14"/>
    <mergeCell ref="L14:M14"/>
    <mergeCell ref="C15:D15"/>
    <mergeCell ref="L15:M15"/>
    <mergeCell ref="C10:D10"/>
    <mergeCell ref="L10:M10"/>
    <mergeCell ref="C11:D11"/>
    <mergeCell ref="L11:M11"/>
    <mergeCell ref="C12:D12"/>
    <mergeCell ref="L12:M12"/>
    <mergeCell ref="C8:D8"/>
    <mergeCell ref="L8:M8"/>
    <mergeCell ref="C9:D9"/>
    <mergeCell ref="L9:M9"/>
    <mergeCell ref="C4:D4"/>
    <mergeCell ref="L4:M4"/>
    <mergeCell ref="C5:D5"/>
    <mergeCell ref="L5:M5"/>
    <mergeCell ref="C6:D6"/>
    <mergeCell ref="L6:M6"/>
    <mergeCell ref="A1:B1"/>
    <mergeCell ref="F1:G1"/>
    <mergeCell ref="H1:M1"/>
    <mergeCell ref="C2:D2"/>
    <mergeCell ref="L2:M2"/>
    <mergeCell ref="C3:D3"/>
    <mergeCell ref="L3:M3"/>
    <mergeCell ref="C7:D7"/>
    <mergeCell ref="L7:M7"/>
  </mergeCells>
  <conditionalFormatting sqref="B153 B155 E151:K151">
    <cfRule type="cellIs" dxfId="114" priority="75" operator="equal">
      <formula>0</formula>
    </cfRule>
  </conditionalFormatting>
  <conditionalFormatting sqref="E151:K151 E3:J70 E118:J150 J4:J150">
    <cfRule type="cellIs" dxfId="113" priority="74" operator="lessThan">
      <formula>0</formula>
    </cfRule>
  </conditionalFormatting>
  <conditionalFormatting sqref="C150 B118:B150 B6:B70">
    <cfRule type="containsText" dxfId="112" priority="72" operator="containsText" text="reposicion">
      <formula>NOT(ISERROR(SEARCH("reposicion",B6)))</formula>
    </cfRule>
    <cfRule type="containsText" dxfId="111" priority="73" operator="containsText" text="devolucion">
      <formula>NOT(ISERROR(SEARCH("devolucion",B6)))</formula>
    </cfRule>
  </conditionalFormatting>
  <conditionalFormatting sqref="B155">
    <cfRule type="cellIs" dxfId="110" priority="71" operator="lessThan">
      <formula>0</formula>
    </cfRule>
  </conditionalFormatting>
  <conditionalFormatting sqref="B5 B3:C4">
    <cfRule type="containsText" dxfId="109" priority="69" operator="containsText" text="reposicion">
      <formula>NOT(ISERROR(SEARCH("reposicion",B3)))</formula>
    </cfRule>
    <cfRule type="containsText" dxfId="108" priority="70" operator="containsText" text="devolucion">
      <formula>NOT(ISERROR(SEARCH("devolucion",B3)))</formula>
    </cfRule>
  </conditionalFormatting>
  <conditionalFormatting sqref="C5:C16 C118:C149 C18:C24 C26:C70">
    <cfRule type="containsText" dxfId="107" priority="67" operator="containsText" text="reposicion">
      <formula>NOT(ISERROR(SEARCH("reposicion",C5)))</formula>
    </cfRule>
    <cfRule type="containsText" dxfId="106" priority="68" operator="containsText" text="devolucion">
      <formula>NOT(ISERROR(SEARCH("devolucion",C5)))</formula>
    </cfRule>
  </conditionalFormatting>
  <conditionalFormatting sqref="B118:B150 B6:B70">
    <cfRule type="cellIs" dxfId="105" priority="65" operator="equal">
      <formula>0</formula>
    </cfRule>
  </conditionalFormatting>
  <conditionalFormatting sqref="I3:I67">
    <cfRule type="cellIs" dxfId="104" priority="64" operator="equal">
      <formula>0</formula>
    </cfRule>
  </conditionalFormatting>
  <conditionalFormatting sqref="I69:J70 I151:K151 I153:K163 I118:J150">
    <cfRule type="cellIs" dxfId="103" priority="63" operator="equal">
      <formula>0</formula>
    </cfRule>
  </conditionalFormatting>
  <conditionalFormatting sqref="I68:J69 J3:J150">
    <cfRule type="cellIs" dxfId="102" priority="62" operator="equal">
      <formula>0</formula>
    </cfRule>
  </conditionalFormatting>
  <conditionalFormatting sqref="E71:J81 E108:J117">
    <cfRule type="cellIs" dxfId="101" priority="61" operator="lessThan">
      <formula>0</formula>
    </cfRule>
  </conditionalFormatting>
  <conditionalFormatting sqref="B71:B81 B108:B117">
    <cfRule type="containsText" dxfId="100" priority="59" operator="containsText" text="reposicion">
      <formula>NOT(ISERROR(SEARCH("reposicion",B71)))</formula>
    </cfRule>
    <cfRule type="containsText" dxfId="99" priority="60" operator="containsText" text="devolucion">
      <formula>NOT(ISERROR(SEARCH("devolucion",B71)))</formula>
    </cfRule>
  </conditionalFormatting>
  <conditionalFormatting sqref="C71:C81 C108:C117">
    <cfRule type="containsText" dxfId="98" priority="57" operator="containsText" text="reposicion">
      <formula>NOT(ISERROR(SEARCH("reposicion",C71)))</formula>
    </cfRule>
    <cfRule type="containsText" dxfId="97" priority="58" operator="containsText" text="devolucion">
      <formula>NOT(ISERROR(SEARCH("devolucion",C71)))</formula>
    </cfRule>
  </conditionalFormatting>
  <conditionalFormatting sqref="B71:B81 B108:B117">
    <cfRule type="cellIs" dxfId="96" priority="56" operator="equal">
      <formula>0</formula>
    </cfRule>
  </conditionalFormatting>
  <conditionalFormatting sqref="I71:J81 I108:J117">
    <cfRule type="cellIs" dxfId="95" priority="55" operator="equal">
      <formula>0</formula>
    </cfRule>
  </conditionalFormatting>
  <conditionalFormatting sqref="E151:K151 B153:B155 D152:D155 M152:M155 E3:J150">
    <cfRule type="cellIs" dxfId="94" priority="54" operator="lessThan">
      <formula>0</formula>
    </cfRule>
  </conditionalFormatting>
  <conditionalFormatting sqref="B82:B107">
    <cfRule type="containsText" dxfId="93" priority="52" operator="containsText" text="reposicion">
      <formula>NOT(ISERROR(SEARCH("reposicion",B82)))</formula>
    </cfRule>
    <cfRule type="containsText" dxfId="92" priority="53" operator="containsText" text="devolucion">
      <formula>NOT(ISERROR(SEARCH("devolucion",B82)))</formula>
    </cfRule>
  </conditionalFormatting>
  <conditionalFormatting sqref="C82:C107">
    <cfRule type="containsText" dxfId="91" priority="50" operator="containsText" text="reposicion">
      <formula>NOT(ISERROR(SEARCH("reposicion",C82)))</formula>
    </cfRule>
    <cfRule type="containsText" dxfId="90" priority="51" operator="containsText" text="devolucion">
      <formula>NOT(ISERROR(SEARCH("devolucion",C82)))</formula>
    </cfRule>
  </conditionalFormatting>
  <conditionalFormatting sqref="B82:B107">
    <cfRule type="cellIs" dxfId="89" priority="49" operator="equal">
      <formula>0</formula>
    </cfRule>
  </conditionalFormatting>
  <conditionalFormatting sqref="I82:J107">
    <cfRule type="cellIs" dxfId="88" priority="48" operator="equal">
      <formula>0</formula>
    </cfRule>
  </conditionalFormatting>
  <conditionalFormatting sqref="H1:M1">
    <cfRule type="cellIs" dxfId="87" priority="39" operator="equal">
      <formula>5</formula>
    </cfRule>
  </conditionalFormatting>
  <conditionalFormatting sqref="K3:K150">
    <cfRule type="cellIs" dxfId="86" priority="21" operator="lessThan">
      <formula>0</formula>
    </cfRule>
  </conditionalFormatting>
  <conditionalFormatting sqref="K68">
    <cfRule type="cellIs" dxfId="85" priority="20" operator="equal">
      <formula>0</formula>
    </cfRule>
  </conditionalFormatting>
  <conditionalFormatting sqref="K3:K150">
    <cfRule type="cellIs" dxfId="84" priority="19" operator="equal">
      <formula>0</formula>
    </cfRule>
  </conditionalFormatting>
  <conditionalFormatting sqref="K69:K70 K118:K150">
    <cfRule type="cellIs" dxfId="83" priority="18" operator="equal">
      <formula>0</formula>
    </cfRule>
  </conditionalFormatting>
  <conditionalFormatting sqref="K68:K69">
    <cfRule type="cellIs" dxfId="82" priority="17" operator="equal">
      <formula>0</formula>
    </cfRule>
  </conditionalFormatting>
  <conditionalFormatting sqref="K71:K81 K108:K117">
    <cfRule type="cellIs" dxfId="81" priority="16" operator="lessThan">
      <formula>0</formula>
    </cfRule>
  </conditionalFormatting>
  <conditionalFormatting sqref="K71:K81 K108:K117">
    <cfRule type="cellIs" dxfId="80" priority="15" operator="equal">
      <formula>0</formula>
    </cfRule>
  </conditionalFormatting>
  <conditionalFormatting sqref="K3:K150">
    <cfRule type="cellIs" dxfId="79" priority="14" operator="lessThan">
      <formula>0</formula>
    </cfRule>
  </conditionalFormatting>
  <conditionalFormatting sqref="K82:K107">
    <cfRule type="cellIs" dxfId="78" priority="13" operator="equal">
      <formula>0</formula>
    </cfRule>
  </conditionalFormatting>
  <conditionalFormatting sqref="K44:K46 K67">
    <cfRule type="cellIs" dxfId="77" priority="12" operator="lessThan">
      <formula>0</formula>
    </cfRule>
  </conditionalFormatting>
  <conditionalFormatting sqref="K44 K67">
    <cfRule type="cellIs" dxfId="76" priority="11" operator="equal">
      <formula>0</formula>
    </cfRule>
  </conditionalFormatting>
  <conditionalFormatting sqref="K45:K46">
    <cfRule type="cellIs" dxfId="75" priority="10" operator="equal">
      <formula>0</formula>
    </cfRule>
  </conditionalFormatting>
  <conditionalFormatting sqref="K44:K45 K67">
    <cfRule type="cellIs" dxfId="74" priority="9" operator="equal">
      <formula>0</formula>
    </cfRule>
  </conditionalFormatting>
  <conditionalFormatting sqref="K47:K57">
    <cfRule type="cellIs" dxfId="73" priority="8" operator="lessThan">
      <formula>0</formula>
    </cfRule>
  </conditionalFormatting>
  <conditionalFormatting sqref="K47:K57">
    <cfRule type="cellIs" dxfId="72" priority="7" operator="equal">
      <formula>0</formula>
    </cfRule>
  </conditionalFormatting>
  <conditionalFormatting sqref="K58:K66">
    <cfRule type="cellIs" dxfId="71" priority="6" operator="lessThan">
      <formula>0</formula>
    </cfRule>
  </conditionalFormatting>
  <conditionalFormatting sqref="K58:K66">
    <cfRule type="cellIs" dxfId="70" priority="5" operator="equal">
      <formula>0</formula>
    </cfRule>
  </conditionalFormatting>
  <conditionalFormatting sqref="C17">
    <cfRule type="containsText" dxfId="69" priority="3" operator="containsText" text="reposicion">
      <formula>NOT(ISERROR(SEARCH("reposicion",C17)))</formula>
    </cfRule>
    <cfRule type="containsText" dxfId="68" priority="4" operator="containsText" text="devolucion">
      <formula>NOT(ISERROR(SEARCH("devolucion",C17)))</formula>
    </cfRule>
  </conditionalFormatting>
  <conditionalFormatting sqref="C25">
    <cfRule type="containsText" dxfId="67" priority="1" operator="containsText" text="reposicion">
      <formula>NOT(ISERROR(SEARCH("reposicion",C25)))</formula>
    </cfRule>
    <cfRule type="containsText" dxfId="66" priority="2" operator="containsText" text="devolucion">
      <formula>NOT(ISERROR(SEARCH("devolucion",C25)))</formula>
    </cfRule>
  </conditionalFormatting>
  <dataValidations xWindow="165" yWindow="475" count="6">
    <dataValidation type="decimal" allowBlank="1" showInputMessage="1" showErrorMessage="1" errorTitle="Valor Incorrecto" error="Entre solo Valores Permitidos" sqref="M152:M155 B154 D152:D155 I3:I150 K3:K150">
      <formula1>0</formula1>
      <formula2>10000</formula2>
    </dataValidation>
    <dataValidation type="time" allowBlank="1" showInputMessage="1" showErrorMessage="1" errorTitle="Hora Incorrecta" error="Entre la hora de forma correcta:_x000a_HH:MM" sqref="A3:A150">
      <formula1>0</formula1>
      <formula2>0.999988425925926</formula2>
    </dataValidation>
    <dataValidation type="decimal" allowBlank="1" showInputMessage="1" showErrorMessage="1" errorTitle="ENTRADA DE VALOR INCORRECTO" promptTitle="Importante" prompt="Teclear (-) en caso de Devolución" sqref="E3:G150">
      <formula1>-1000</formula1>
      <formula2>1000</formula2>
    </dataValidation>
    <dataValidation type="whole" allowBlank="1" showInputMessage="1" showErrorMessage="1" errorTitle="Valor Incorrecto" error="Entre solo Valores Permitidos" promptTitle="Valor de la(s) Tarjeta(s) en cuc" sqref="H3:H150">
      <formula1>0</formula1>
      <formula2>168</formula2>
    </dataValidation>
    <dataValidation allowBlank="1" showInputMessage="1" showErrorMessage="1" promptTitle="Tercio del Día" sqref="N2"/>
    <dataValidation allowBlank="1" showInputMessage="1" showErrorMessage="1" promptTitle="SOBRANTE DEL DIA" prompt="TECLEE EL VALOR DEL SOBRANTE EN CASO DE HABERLO" sqref="O2"/>
  </dataValidations>
  <printOptions horizontalCentered="1" verticalCentered="1"/>
  <pageMargins left="0" right="0" top="0" bottom="0" header="0" footer="0"/>
  <pageSetup scale="33" orientation="portrait" r:id="rId1"/>
  <extLst>
    <ext xmlns:x14="http://schemas.microsoft.com/office/spreadsheetml/2009/9/main" uri="{CCE6A557-97BC-4b89-ADB6-D9C93CAAB3DF}">
      <x14:dataValidations xmlns:xm="http://schemas.microsoft.com/office/excel/2006/main" xWindow="165" yWindow="475" count="3">
        <x14:dataValidation type="list" allowBlank="1" showInputMessage="1" showErrorMessage="1" errorTitle="ENTRADA INCORRECTA" error="TECLEE SOLO VALORES DE LA LISTA" promptTitle="TRABAJO REALIZADO" prompt="TECLEE O SELECCIONE DE LA LISTA LA PIEZA O TRABAJO">
          <x14:formula1>
            <xm:f>DEN!$D$3:$D$203</xm:f>
          </x14:formula1>
          <xm:sqref>B3:B150</xm:sqref>
        </x14:dataValidation>
        <x14:dataValidation type="list" allowBlank="1" showInputMessage="1" showErrorMessage="1" errorTitle="Nombre Incorrecto" error="Introduzca un Nombre Valido">
          <x14:formula1>
            <xm:f>DEN!$A:$A</xm:f>
          </x14:formula1>
          <xm:sqref>L3:M150</xm:sqref>
        </x14:dataValidation>
        <x14:dataValidation type="list" allowBlank="1" showInputMessage="1" showErrorMessage="1">
          <x14:formula1>
            <xm:f>DEN!$A$3:$A$38</xm:f>
          </x14:formula1>
          <xm:sqref>B158:B177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4"/>
  <sheetViews>
    <sheetView zoomScale="113" zoomScaleNormal="70" zoomScalePageLayoutView="150" workbookViewId="0">
      <pane ySplit="2" topLeftCell="A137" activePane="bottomLeft" state="frozen"/>
      <selection activeCell="I1" sqref="I1:L1"/>
      <selection pane="bottomLeft" activeCell="G152" sqref="G152:M152"/>
    </sheetView>
  </sheetViews>
  <sheetFormatPr baseColWidth="10" defaultColWidth="9.109375" defaultRowHeight="16.5" customHeight="1" x14ac:dyDescent="0.3"/>
  <cols>
    <col min="1" max="1" width="6.109375" style="1" bestFit="1" customWidth="1"/>
    <col min="2" max="2" width="21.44140625" style="1" customWidth="1"/>
    <col min="3" max="3" width="33.33203125" style="1" customWidth="1"/>
    <col min="4" max="4" width="10.6640625" style="1" customWidth="1"/>
    <col min="5" max="5" width="7.33203125" style="1" customWidth="1"/>
    <col min="6" max="11" width="5" style="1" customWidth="1"/>
    <col min="12" max="12" width="2.44140625" style="1" customWidth="1"/>
    <col min="13" max="13" width="11.44140625" style="1" customWidth="1"/>
    <col min="14" max="16" width="9.109375" style="1"/>
    <col min="17" max="17" width="23.33203125" style="1" bestFit="1" customWidth="1"/>
    <col min="18" max="16384" width="9.109375" style="1"/>
  </cols>
  <sheetData>
    <row r="1" spans="1:17" ht="16.5" customHeight="1" x14ac:dyDescent="0.3">
      <c r="A1" s="114" t="s">
        <v>29</v>
      </c>
      <c r="B1" s="115"/>
      <c r="C1" s="27" t="str">
        <f>Domingo!C1</f>
        <v>V</v>
      </c>
      <c r="D1" s="53"/>
      <c r="E1" s="45" t="s">
        <v>1</v>
      </c>
      <c r="F1" s="120" t="s">
        <v>160</v>
      </c>
      <c r="G1" s="120"/>
      <c r="H1" s="137">
        <f>Domingo!H1+6</f>
        <v>43995</v>
      </c>
      <c r="I1" s="137"/>
      <c r="J1" s="137"/>
      <c r="K1" s="137"/>
      <c r="L1" s="137"/>
      <c r="M1" s="138"/>
      <c r="N1" s="46" t="s">
        <v>187</v>
      </c>
      <c r="O1" s="46" t="s">
        <v>57</v>
      </c>
      <c r="Q1" s="20"/>
    </row>
    <row r="2" spans="1:17" ht="16.5" customHeight="1" x14ac:dyDescent="0.3">
      <c r="A2" s="40" t="s">
        <v>0</v>
      </c>
      <c r="B2" s="41" t="s">
        <v>64</v>
      </c>
      <c r="C2" s="121" t="s">
        <v>176</v>
      </c>
      <c r="D2" s="122"/>
      <c r="E2" s="42" t="s">
        <v>3</v>
      </c>
      <c r="F2" s="42" t="s">
        <v>5</v>
      </c>
      <c r="G2" s="42" t="s">
        <v>36</v>
      </c>
      <c r="H2" s="42" t="s">
        <v>7</v>
      </c>
      <c r="I2" s="43" t="s">
        <v>65</v>
      </c>
      <c r="J2" s="43" t="s">
        <v>66</v>
      </c>
      <c r="K2" s="43" t="s">
        <v>67</v>
      </c>
      <c r="L2" s="116" t="s">
        <v>2</v>
      </c>
      <c r="M2" s="117"/>
      <c r="N2" s="44">
        <f>ROUND(((E151-F151-G151-H151)/3),3)</f>
        <v>0</v>
      </c>
      <c r="O2" s="31"/>
    </row>
    <row r="3" spans="1:17" ht="16.5" customHeight="1" x14ac:dyDescent="0.3">
      <c r="A3" s="21"/>
      <c r="B3" s="34"/>
      <c r="C3" s="141"/>
      <c r="D3" s="142"/>
      <c r="E3" s="19"/>
      <c r="F3" s="19"/>
      <c r="G3" s="19"/>
      <c r="H3" s="19"/>
      <c r="I3" s="37">
        <f>E3-F3-G3</f>
        <v>0</v>
      </c>
      <c r="J3" s="37">
        <f>IF(B3="",0,VLOOKUP(B3,Tabla1[],2,0))</f>
        <v>0</v>
      </c>
      <c r="K3" s="37">
        <f>IF(E3&lt;0,J3*(-1),J3)</f>
        <v>0</v>
      </c>
      <c r="L3" s="139"/>
      <c r="M3" s="140"/>
    </row>
    <row r="4" spans="1:17" ht="16.5" customHeight="1" x14ac:dyDescent="0.3">
      <c r="A4" s="22"/>
      <c r="B4" s="34"/>
      <c r="C4" s="110"/>
      <c r="D4" s="111"/>
      <c r="E4" s="19"/>
      <c r="F4" s="19"/>
      <c r="G4" s="19"/>
      <c r="H4" s="19"/>
      <c r="I4" s="37">
        <f t="shared" ref="I4:I67" si="0">E4-F4-G4</f>
        <v>0</v>
      </c>
      <c r="J4" s="37">
        <f>IF(B4="",0,VLOOKUP(B4,Tabla1[],2,0))</f>
        <v>0</v>
      </c>
      <c r="K4" s="37">
        <f t="shared" ref="K4:K67" si="1">IF(E4&lt;0,J4*(-1),J4)</f>
        <v>0</v>
      </c>
      <c r="L4" s="112"/>
      <c r="M4" s="113"/>
    </row>
    <row r="5" spans="1:17" ht="16.5" customHeight="1" x14ac:dyDescent="0.3">
      <c r="A5" s="22"/>
      <c r="B5" s="34"/>
      <c r="C5" s="110"/>
      <c r="D5" s="111"/>
      <c r="E5" s="19"/>
      <c r="F5" s="19"/>
      <c r="G5" s="19"/>
      <c r="H5" s="19"/>
      <c r="I5" s="37">
        <f t="shared" si="0"/>
        <v>0</v>
      </c>
      <c r="J5" s="37">
        <f>IF(B5="",0,VLOOKUP(B5,Tabla1[],2,0))</f>
        <v>0</v>
      </c>
      <c r="K5" s="37">
        <f t="shared" si="1"/>
        <v>0</v>
      </c>
      <c r="L5" s="112"/>
      <c r="M5" s="113"/>
    </row>
    <row r="6" spans="1:17" ht="16.5" customHeight="1" x14ac:dyDescent="0.3">
      <c r="A6" s="22"/>
      <c r="B6" s="34"/>
      <c r="C6" s="110"/>
      <c r="D6" s="111"/>
      <c r="E6" s="19"/>
      <c r="F6" s="19"/>
      <c r="G6" s="19"/>
      <c r="H6" s="19"/>
      <c r="I6" s="37">
        <f t="shared" si="0"/>
        <v>0</v>
      </c>
      <c r="J6" s="37">
        <f>IF(B6="",0,VLOOKUP(B6,Tabla1[],2,0))</f>
        <v>0</v>
      </c>
      <c r="K6" s="37">
        <f t="shared" si="1"/>
        <v>0</v>
      </c>
      <c r="L6" s="112"/>
      <c r="M6" s="113"/>
    </row>
    <row r="7" spans="1:17" ht="16.5" customHeight="1" x14ac:dyDescent="0.3">
      <c r="A7" s="22"/>
      <c r="B7" s="34"/>
      <c r="C7" s="110"/>
      <c r="D7" s="111"/>
      <c r="E7" s="19"/>
      <c r="F7" s="19"/>
      <c r="G7" s="19"/>
      <c r="H7" s="19"/>
      <c r="I7" s="37">
        <f t="shared" si="0"/>
        <v>0</v>
      </c>
      <c r="J7" s="37">
        <f>IF(B7="",0,VLOOKUP(B7,Tabla1[],2,0))</f>
        <v>0</v>
      </c>
      <c r="K7" s="37">
        <f t="shared" si="1"/>
        <v>0</v>
      </c>
      <c r="L7" s="112"/>
      <c r="M7" s="113"/>
    </row>
    <row r="8" spans="1:17" ht="16.5" customHeight="1" x14ac:dyDescent="0.3">
      <c r="A8" s="22"/>
      <c r="B8" s="34"/>
      <c r="C8" s="110"/>
      <c r="D8" s="111"/>
      <c r="E8" s="19"/>
      <c r="F8" s="19"/>
      <c r="G8" s="19"/>
      <c r="H8" s="19"/>
      <c r="I8" s="37">
        <f t="shared" si="0"/>
        <v>0</v>
      </c>
      <c r="J8" s="37">
        <f>IF(B8="",0,VLOOKUP(B8,Tabla1[],2,0))</f>
        <v>0</v>
      </c>
      <c r="K8" s="37">
        <f t="shared" si="1"/>
        <v>0</v>
      </c>
      <c r="L8" s="112"/>
      <c r="M8" s="113"/>
    </row>
    <row r="9" spans="1:17" ht="16.5" customHeight="1" x14ac:dyDescent="0.3">
      <c r="A9" s="22"/>
      <c r="B9" s="34"/>
      <c r="C9" s="110"/>
      <c r="D9" s="111"/>
      <c r="E9" s="19"/>
      <c r="F9" s="19"/>
      <c r="G9" s="19"/>
      <c r="H9" s="19"/>
      <c r="I9" s="37">
        <f t="shared" si="0"/>
        <v>0</v>
      </c>
      <c r="J9" s="37">
        <f>IF(B9="",0,VLOOKUP(B9,Tabla1[],2,0))</f>
        <v>0</v>
      </c>
      <c r="K9" s="37">
        <f t="shared" si="1"/>
        <v>0</v>
      </c>
      <c r="L9" s="112"/>
      <c r="M9" s="113"/>
    </row>
    <row r="10" spans="1:17" ht="16.5" customHeight="1" x14ac:dyDescent="0.3">
      <c r="A10" s="22"/>
      <c r="B10" s="34"/>
      <c r="C10" s="110"/>
      <c r="D10" s="111"/>
      <c r="E10" s="19"/>
      <c r="F10" s="19"/>
      <c r="G10" s="19"/>
      <c r="H10" s="19"/>
      <c r="I10" s="37">
        <f t="shared" si="0"/>
        <v>0</v>
      </c>
      <c r="J10" s="37">
        <f>IF(B10="",0,VLOOKUP(B10,Tabla1[],2,0))</f>
        <v>0</v>
      </c>
      <c r="K10" s="37">
        <f t="shared" si="1"/>
        <v>0</v>
      </c>
      <c r="L10" s="112"/>
      <c r="M10" s="113"/>
    </row>
    <row r="11" spans="1:17" ht="16.5" customHeight="1" x14ac:dyDescent="0.3">
      <c r="A11" s="22"/>
      <c r="B11" s="34"/>
      <c r="C11" s="110"/>
      <c r="D11" s="111"/>
      <c r="E11" s="19"/>
      <c r="F11" s="19"/>
      <c r="G11" s="19"/>
      <c r="H11" s="19"/>
      <c r="I11" s="37">
        <f t="shared" si="0"/>
        <v>0</v>
      </c>
      <c r="J11" s="37">
        <f>IF(B11="",0,VLOOKUP(B11,Tabla1[],2,0))</f>
        <v>0</v>
      </c>
      <c r="K11" s="37">
        <f t="shared" si="1"/>
        <v>0</v>
      </c>
      <c r="L11" s="112"/>
      <c r="M11" s="113"/>
    </row>
    <row r="12" spans="1:17" ht="16.5" customHeight="1" x14ac:dyDescent="0.3">
      <c r="A12" s="22"/>
      <c r="B12" s="34"/>
      <c r="C12" s="110"/>
      <c r="D12" s="111"/>
      <c r="E12" s="19"/>
      <c r="F12" s="19"/>
      <c r="G12" s="19"/>
      <c r="H12" s="19"/>
      <c r="I12" s="37">
        <f t="shared" si="0"/>
        <v>0</v>
      </c>
      <c r="J12" s="37">
        <f>IF(B12="",0,VLOOKUP(B12,Tabla1[],2,0))</f>
        <v>0</v>
      </c>
      <c r="K12" s="37">
        <f t="shared" si="1"/>
        <v>0</v>
      </c>
      <c r="L12" s="112"/>
      <c r="M12" s="113"/>
    </row>
    <row r="13" spans="1:17" ht="16.5" customHeight="1" x14ac:dyDescent="0.3">
      <c r="A13" s="22"/>
      <c r="B13" s="34"/>
      <c r="C13" s="110"/>
      <c r="D13" s="111"/>
      <c r="E13" s="19"/>
      <c r="F13" s="19"/>
      <c r="G13" s="19"/>
      <c r="H13" s="19"/>
      <c r="I13" s="37">
        <f t="shared" si="0"/>
        <v>0</v>
      </c>
      <c r="J13" s="37">
        <f>IF(B13="",0,VLOOKUP(B13,Tabla1[],2,0))</f>
        <v>0</v>
      </c>
      <c r="K13" s="37">
        <f t="shared" si="1"/>
        <v>0</v>
      </c>
      <c r="L13" s="112"/>
      <c r="M13" s="113"/>
    </row>
    <row r="14" spans="1:17" ht="16.5" customHeight="1" x14ac:dyDescent="0.3">
      <c r="A14" s="22"/>
      <c r="B14" s="34"/>
      <c r="C14" s="90"/>
      <c r="D14" s="90"/>
      <c r="E14" s="19"/>
      <c r="F14" s="19"/>
      <c r="G14" s="19"/>
      <c r="H14" s="19"/>
      <c r="I14" s="37">
        <f t="shared" si="0"/>
        <v>0</v>
      </c>
      <c r="J14" s="37">
        <f>IF(B14="",0,VLOOKUP(B14,Tabla1[],2,0))</f>
        <v>0</v>
      </c>
      <c r="K14" s="37">
        <f t="shared" si="1"/>
        <v>0</v>
      </c>
      <c r="L14" s="112"/>
      <c r="M14" s="113"/>
    </row>
    <row r="15" spans="1:17" ht="16.5" customHeight="1" x14ac:dyDescent="0.3">
      <c r="A15" s="22"/>
      <c r="B15" s="34"/>
      <c r="C15" s="110"/>
      <c r="D15" s="111"/>
      <c r="E15" s="19"/>
      <c r="F15" s="19"/>
      <c r="G15" s="19"/>
      <c r="H15" s="19"/>
      <c r="I15" s="37">
        <f t="shared" si="0"/>
        <v>0</v>
      </c>
      <c r="J15" s="37">
        <f>IF(B15="",0,VLOOKUP(B15,Tabla1[],2,0))</f>
        <v>0</v>
      </c>
      <c r="K15" s="37">
        <f t="shared" si="1"/>
        <v>0</v>
      </c>
      <c r="L15" s="112"/>
      <c r="M15" s="113"/>
    </row>
    <row r="16" spans="1:17" ht="16.5" customHeight="1" x14ac:dyDescent="0.3">
      <c r="A16" s="22"/>
      <c r="B16" s="34"/>
      <c r="C16" s="110"/>
      <c r="D16" s="111"/>
      <c r="E16" s="19"/>
      <c r="F16" s="19"/>
      <c r="G16" s="19"/>
      <c r="H16" s="19"/>
      <c r="I16" s="37">
        <f t="shared" si="0"/>
        <v>0</v>
      </c>
      <c r="J16" s="37">
        <f>IF(B16="",0,VLOOKUP(B16,Tabla1[],2,0))</f>
        <v>0</v>
      </c>
      <c r="K16" s="37">
        <f t="shared" si="1"/>
        <v>0</v>
      </c>
      <c r="L16" s="112"/>
      <c r="M16" s="113"/>
    </row>
    <row r="17" spans="1:13" ht="16.5" customHeight="1" x14ac:dyDescent="0.3">
      <c r="A17" s="22"/>
      <c r="B17" s="34"/>
      <c r="C17" s="110"/>
      <c r="D17" s="111"/>
      <c r="E17" s="19"/>
      <c r="F17" s="104"/>
      <c r="G17" s="19"/>
      <c r="H17" s="19"/>
      <c r="I17" s="37">
        <f t="shared" si="0"/>
        <v>0</v>
      </c>
      <c r="J17" s="37">
        <f>IF(B17="",0,VLOOKUP(B17,Tabla1[],2,0))</f>
        <v>0</v>
      </c>
      <c r="K17" s="37">
        <f t="shared" si="1"/>
        <v>0</v>
      </c>
      <c r="L17" s="112"/>
      <c r="M17" s="113"/>
    </row>
    <row r="18" spans="1:13" ht="16.5" customHeight="1" x14ac:dyDescent="0.3">
      <c r="A18" s="22"/>
      <c r="B18" s="34"/>
      <c r="C18" s="110"/>
      <c r="D18" s="111"/>
      <c r="E18" s="19"/>
      <c r="F18" s="19"/>
      <c r="G18" s="19"/>
      <c r="H18" s="19"/>
      <c r="I18" s="37">
        <f t="shared" si="0"/>
        <v>0</v>
      </c>
      <c r="J18" s="37">
        <f>IF(B18="",0,VLOOKUP(B18,Tabla1[],2,0))</f>
        <v>0</v>
      </c>
      <c r="K18" s="37">
        <f t="shared" si="1"/>
        <v>0</v>
      </c>
      <c r="L18" s="112"/>
      <c r="M18" s="113"/>
    </row>
    <row r="19" spans="1:13" ht="16.5" customHeight="1" x14ac:dyDescent="0.3">
      <c r="A19" s="22"/>
      <c r="B19" s="34"/>
      <c r="C19" s="110"/>
      <c r="D19" s="111"/>
      <c r="E19" s="19"/>
      <c r="F19" s="19"/>
      <c r="G19" s="19"/>
      <c r="H19" s="19"/>
      <c r="I19" s="37">
        <f t="shared" si="0"/>
        <v>0</v>
      </c>
      <c r="J19" s="37">
        <f>IF(B19="",0,VLOOKUP(B19,Tabla1[],2,0))</f>
        <v>0</v>
      </c>
      <c r="K19" s="37">
        <f t="shared" si="1"/>
        <v>0</v>
      </c>
      <c r="L19" s="112"/>
      <c r="M19" s="113"/>
    </row>
    <row r="20" spans="1:13" ht="16.5" customHeight="1" x14ac:dyDescent="0.3">
      <c r="A20" s="22"/>
      <c r="B20" s="34"/>
      <c r="C20" s="110"/>
      <c r="D20" s="111"/>
      <c r="E20" s="19"/>
      <c r="F20" s="19"/>
      <c r="G20" s="19"/>
      <c r="H20" s="19"/>
      <c r="I20" s="37">
        <f t="shared" si="0"/>
        <v>0</v>
      </c>
      <c r="J20" s="37">
        <f>IF(B20="",0,VLOOKUP(B20,Tabla1[],2,0))</f>
        <v>0</v>
      </c>
      <c r="K20" s="37">
        <f t="shared" si="1"/>
        <v>0</v>
      </c>
      <c r="L20" s="112"/>
      <c r="M20" s="113"/>
    </row>
    <row r="21" spans="1:13" ht="16.5" customHeight="1" x14ac:dyDescent="0.3">
      <c r="A21" s="22"/>
      <c r="B21" s="34"/>
      <c r="C21" s="110"/>
      <c r="D21" s="111"/>
      <c r="E21" s="19"/>
      <c r="F21" s="19"/>
      <c r="G21" s="19"/>
      <c r="H21" s="19"/>
      <c r="I21" s="37">
        <f t="shared" si="0"/>
        <v>0</v>
      </c>
      <c r="J21" s="37">
        <f>IF(B21="",0,VLOOKUP(B21,Tabla1[],2,0))</f>
        <v>0</v>
      </c>
      <c r="K21" s="37">
        <f t="shared" si="1"/>
        <v>0</v>
      </c>
      <c r="L21" s="112"/>
      <c r="M21" s="113"/>
    </row>
    <row r="22" spans="1:13" ht="16.5" customHeight="1" x14ac:dyDescent="0.3">
      <c r="A22" s="22"/>
      <c r="B22" s="34"/>
      <c r="C22" s="110"/>
      <c r="D22" s="111"/>
      <c r="E22" s="19"/>
      <c r="F22" s="19"/>
      <c r="G22" s="19"/>
      <c r="H22" s="19"/>
      <c r="I22" s="37">
        <f t="shared" si="0"/>
        <v>0</v>
      </c>
      <c r="J22" s="37">
        <f>IF(B22="",0,VLOOKUP(B22,Tabla1[],2,0))</f>
        <v>0</v>
      </c>
      <c r="K22" s="37">
        <f t="shared" si="1"/>
        <v>0</v>
      </c>
      <c r="L22" s="112"/>
      <c r="M22" s="113"/>
    </row>
    <row r="23" spans="1:13" ht="16.5" customHeight="1" x14ac:dyDescent="0.3">
      <c r="A23" s="22"/>
      <c r="B23" s="34"/>
      <c r="C23" s="90"/>
      <c r="D23" s="90"/>
      <c r="E23" s="19"/>
      <c r="F23" s="19"/>
      <c r="G23" s="19"/>
      <c r="H23" s="19"/>
      <c r="I23" s="37">
        <f t="shared" si="0"/>
        <v>0</v>
      </c>
      <c r="J23" s="37">
        <f>IF(B23="",0,VLOOKUP(B23,Tabla1[],2,0))</f>
        <v>0</v>
      </c>
      <c r="K23" s="37">
        <f t="shared" si="1"/>
        <v>0</v>
      </c>
      <c r="L23" s="112"/>
      <c r="M23" s="113"/>
    </row>
    <row r="24" spans="1:13" ht="16.5" customHeight="1" x14ac:dyDescent="0.3">
      <c r="A24" s="22"/>
      <c r="B24" s="34"/>
      <c r="C24" s="110"/>
      <c r="D24" s="111"/>
      <c r="E24" s="19"/>
      <c r="F24" s="19"/>
      <c r="G24" s="19"/>
      <c r="H24" s="19"/>
      <c r="I24" s="37">
        <f t="shared" si="0"/>
        <v>0</v>
      </c>
      <c r="J24" s="37">
        <f>IF(B24="",0,VLOOKUP(B24,Tabla1[],2,0))</f>
        <v>0</v>
      </c>
      <c r="K24" s="37">
        <f t="shared" si="1"/>
        <v>0</v>
      </c>
      <c r="L24" s="112"/>
      <c r="M24" s="113"/>
    </row>
    <row r="25" spans="1:13" ht="16.5" customHeight="1" x14ac:dyDescent="0.3">
      <c r="A25" s="22"/>
      <c r="B25" s="34"/>
      <c r="C25" s="110"/>
      <c r="D25" s="111"/>
      <c r="E25" s="19"/>
      <c r="F25" s="19"/>
      <c r="G25" s="19"/>
      <c r="H25" s="19"/>
      <c r="I25" s="37">
        <f t="shared" si="0"/>
        <v>0</v>
      </c>
      <c r="J25" s="37">
        <f>IF(B25="",0,VLOOKUP(B25,Tabla1[],2,0))</f>
        <v>0</v>
      </c>
      <c r="K25" s="37">
        <f t="shared" si="1"/>
        <v>0</v>
      </c>
      <c r="L25" s="112"/>
      <c r="M25" s="113"/>
    </row>
    <row r="26" spans="1:13" ht="16.5" customHeight="1" x14ac:dyDescent="0.3">
      <c r="A26" s="22"/>
      <c r="B26" s="34"/>
      <c r="C26" s="110"/>
      <c r="D26" s="111"/>
      <c r="E26" s="19"/>
      <c r="F26" s="19"/>
      <c r="G26" s="19"/>
      <c r="H26" s="19"/>
      <c r="I26" s="37">
        <f t="shared" si="0"/>
        <v>0</v>
      </c>
      <c r="J26" s="37">
        <f>IF(B26="",0,VLOOKUP(B26,Tabla1[],2,0))</f>
        <v>0</v>
      </c>
      <c r="K26" s="37">
        <f t="shared" si="1"/>
        <v>0</v>
      </c>
      <c r="L26" s="112"/>
      <c r="M26" s="113"/>
    </row>
    <row r="27" spans="1:13" ht="16.5" customHeight="1" x14ac:dyDescent="0.3">
      <c r="A27" s="22"/>
      <c r="B27" s="34"/>
      <c r="C27" s="110"/>
      <c r="D27" s="111"/>
      <c r="E27" s="19"/>
      <c r="F27" s="19"/>
      <c r="G27" s="19"/>
      <c r="H27" s="19"/>
      <c r="I27" s="37">
        <f t="shared" si="0"/>
        <v>0</v>
      </c>
      <c r="J27" s="37">
        <f>IF(B27="",0,VLOOKUP(B27,Tabla1[],2,0))</f>
        <v>0</v>
      </c>
      <c r="K27" s="37">
        <f t="shared" si="1"/>
        <v>0</v>
      </c>
      <c r="L27" s="112"/>
      <c r="M27" s="113"/>
    </row>
    <row r="28" spans="1:13" ht="16.5" customHeight="1" x14ac:dyDescent="0.3">
      <c r="A28" s="22"/>
      <c r="B28" s="34"/>
      <c r="C28" s="110"/>
      <c r="D28" s="111"/>
      <c r="E28" s="19"/>
      <c r="F28" s="19"/>
      <c r="G28" s="19"/>
      <c r="H28" s="19"/>
      <c r="I28" s="37">
        <f t="shared" si="0"/>
        <v>0</v>
      </c>
      <c r="J28" s="37">
        <f>IF(B28="",0,VLOOKUP(B28,Tabla1[],2,0))</f>
        <v>0</v>
      </c>
      <c r="K28" s="37">
        <f t="shared" si="1"/>
        <v>0</v>
      </c>
      <c r="L28" s="112"/>
      <c r="M28" s="113"/>
    </row>
    <row r="29" spans="1:13" ht="16.5" customHeight="1" x14ac:dyDescent="0.3">
      <c r="A29" s="22"/>
      <c r="B29" s="34"/>
      <c r="C29" s="110"/>
      <c r="D29" s="111"/>
      <c r="E29" s="19"/>
      <c r="F29" s="19"/>
      <c r="G29" s="19"/>
      <c r="H29" s="19"/>
      <c r="I29" s="37">
        <f t="shared" si="0"/>
        <v>0</v>
      </c>
      <c r="J29" s="37">
        <f>IF(B29="",0,VLOOKUP(B29,Tabla1[],2,0))</f>
        <v>0</v>
      </c>
      <c r="K29" s="37">
        <f t="shared" si="1"/>
        <v>0</v>
      </c>
      <c r="L29" s="112"/>
      <c r="M29" s="113"/>
    </row>
    <row r="30" spans="1:13" ht="16.5" customHeight="1" x14ac:dyDescent="0.3">
      <c r="A30" s="22"/>
      <c r="B30" s="34"/>
      <c r="C30" s="110"/>
      <c r="D30" s="111"/>
      <c r="E30" s="19"/>
      <c r="F30" s="19"/>
      <c r="G30" s="19"/>
      <c r="H30" s="19"/>
      <c r="I30" s="37">
        <f t="shared" si="0"/>
        <v>0</v>
      </c>
      <c r="J30" s="37">
        <f>IF(B30="",0,VLOOKUP(B30,Tabla1[],2,0))</f>
        <v>0</v>
      </c>
      <c r="K30" s="37">
        <f t="shared" si="1"/>
        <v>0</v>
      </c>
      <c r="L30" s="112"/>
      <c r="M30" s="113"/>
    </row>
    <row r="31" spans="1:13" ht="16.5" customHeight="1" x14ac:dyDescent="0.3">
      <c r="A31" s="22"/>
      <c r="B31" s="34"/>
      <c r="C31" s="110"/>
      <c r="D31" s="111"/>
      <c r="E31" s="19"/>
      <c r="F31" s="19"/>
      <c r="G31" s="19"/>
      <c r="H31" s="19"/>
      <c r="I31" s="37">
        <f t="shared" si="0"/>
        <v>0</v>
      </c>
      <c r="J31" s="37">
        <f>IF(B31="",0,VLOOKUP(B31,Tabla1[],2,0))</f>
        <v>0</v>
      </c>
      <c r="K31" s="37">
        <f t="shared" si="1"/>
        <v>0</v>
      </c>
      <c r="L31" s="112"/>
      <c r="M31" s="113"/>
    </row>
    <row r="32" spans="1:13" ht="16.5" customHeight="1" x14ac:dyDescent="0.3">
      <c r="A32" s="22"/>
      <c r="B32" s="34"/>
      <c r="C32" s="110"/>
      <c r="D32" s="111"/>
      <c r="E32" s="19"/>
      <c r="F32" s="19"/>
      <c r="G32" s="19"/>
      <c r="H32" s="19"/>
      <c r="I32" s="37">
        <f t="shared" si="0"/>
        <v>0</v>
      </c>
      <c r="J32" s="37">
        <f>IF(B32="",0,VLOOKUP(B32,Tabla1[],2,0))</f>
        <v>0</v>
      </c>
      <c r="K32" s="37">
        <f t="shared" si="1"/>
        <v>0</v>
      </c>
      <c r="L32" s="112"/>
      <c r="M32" s="113"/>
    </row>
    <row r="33" spans="1:13" ht="16.5" customHeight="1" x14ac:dyDescent="0.3">
      <c r="A33" s="22"/>
      <c r="B33" s="34"/>
      <c r="C33" s="110"/>
      <c r="D33" s="111"/>
      <c r="E33" s="19"/>
      <c r="F33" s="19"/>
      <c r="G33" s="19"/>
      <c r="H33" s="19"/>
      <c r="I33" s="37">
        <f t="shared" si="0"/>
        <v>0</v>
      </c>
      <c r="J33" s="37">
        <f>IF(B33="",0,VLOOKUP(B33,Tabla1[],2,0))</f>
        <v>0</v>
      </c>
      <c r="K33" s="37">
        <f t="shared" si="1"/>
        <v>0</v>
      </c>
      <c r="L33" s="112"/>
      <c r="M33" s="113"/>
    </row>
    <row r="34" spans="1:13" ht="16.5" customHeight="1" x14ac:dyDescent="0.3">
      <c r="A34" s="22"/>
      <c r="B34" s="34"/>
      <c r="C34" s="110"/>
      <c r="D34" s="111"/>
      <c r="E34" s="19"/>
      <c r="F34" s="19"/>
      <c r="G34" s="19"/>
      <c r="H34" s="19"/>
      <c r="I34" s="37">
        <f t="shared" si="0"/>
        <v>0</v>
      </c>
      <c r="J34" s="37">
        <f>IF(B34="",0,VLOOKUP(B34,Tabla1[],2,0))</f>
        <v>0</v>
      </c>
      <c r="K34" s="37">
        <f t="shared" si="1"/>
        <v>0</v>
      </c>
      <c r="L34" s="112"/>
      <c r="M34" s="113"/>
    </row>
    <row r="35" spans="1:13" ht="16.5" customHeight="1" x14ac:dyDescent="0.3">
      <c r="A35" s="22"/>
      <c r="B35" s="34"/>
      <c r="C35" s="110"/>
      <c r="D35" s="111"/>
      <c r="E35" s="19"/>
      <c r="F35" s="19"/>
      <c r="G35" s="19"/>
      <c r="H35" s="19"/>
      <c r="I35" s="37">
        <f t="shared" si="0"/>
        <v>0</v>
      </c>
      <c r="J35" s="37">
        <f>IF(B35="",0,VLOOKUP(B35,Tabla1[],2,0))</f>
        <v>0</v>
      </c>
      <c r="K35" s="37">
        <f t="shared" si="1"/>
        <v>0</v>
      </c>
      <c r="L35" s="112"/>
      <c r="M35" s="113"/>
    </row>
    <row r="36" spans="1:13" ht="16.5" customHeight="1" x14ac:dyDescent="0.3">
      <c r="A36" s="22"/>
      <c r="B36" s="34"/>
      <c r="C36" s="110"/>
      <c r="D36" s="111"/>
      <c r="E36" s="19"/>
      <c r="F36" s="19"/>
      <c r="G36" s="19"/>
      <c r="H36" s="19"/>
      <c r="I36" s="37">
        <f t="shared" si="0"/>
        <v>0</v>
      </c>
      <c r="J36" s="37">
        <f>IF(B36="",0,VLOOKUP(B36,Tabla1[],2,0))</f>
        <v>0</v>
      </c>
      <c r="K36" s="37">
        <f t="shared" si="1"/>
        <v>0</v>
      </c>
      <c r="L36" s="112"/>
      <c r="M36" s="113"/>
    </row>
    <row r="37" spans="1:13" ht="16.5" customHeight="1" x14ac:dyDescent="0.3">
      <c r="A37" s="22"/>
      <c r="B37" s="34"/>
      <c r="C37" s="110"/>
      <c r="D37" s="111"/>
      <c r="E37" s="19"/>
      <c r="F37" s="19"/>
      <c r="G37" s="19"/>
      <c r="H37" s="19"/>
      <c r="I37" s="37">
        <f t="shared" si="0"/>
        <v>0</v>
      </c>
      <c r="J37" s="37">
        <f>IF(B37="",0,VLOOKUP(B37,Tabla1[],2,0))</f>
        <v>0</v>
      </c>
      <c r="K37" s="37">
        <f t="shared" si="1"/>
        <v>0</v>
      </c>
      <c r="L37" s="112"/>
      <c r="M37" s="113"/>
    </row>
    <row r="38" spans="1:13" ht="16.5" customHeight="1" x14ac:dyDescent="0.3">
      <c r="A38" s="22"/>
      <c r="B38" s="34"/>
      <c r="C38" s="110"/>
      <c r="D38" s="111"/>
      <c r="E38" s="19"/>
      <c r="F38" s="19"/>
      <c r="G38" s="19"/>
      <c r="H38" s="19"/>
      <c r="I38" s="37">
        <f t="shared" si="0"/>
        <v>0</v>
      </c>
      <c r="J38" s="37">
        <f>IF(B38="",0,VLOOKUP(B38,Tabla1[],2,0))</f>
        <v>0</v>
      </c>
      <c r="K38" s="37">
        <f t="shared" si="1"/>
        <v>0</v>
      </c>
      <c r="L38" s="112"/>
      <c r="M38" s="113"/>
    </row>
    <row r="39" spans="1:13" ht="16.5" customHeight="1" x14ac:dyDescent="0.3">
      <c r="A39" s="22"/>
      <c r="B39" s="34"/>
      <c r="C39" s="110"/>
      <c r="D39" s="111"/>
      <c r="E39" s="19"/>
      <c r="F39" s="19"/>
      <c r="G39" s="19"/>
      <c r="H39" s="19"/>
      <c r="I39" s="37">
        <f t="shared" si="0"/>
        <v>0</v>
      </c>
      <c r="J39" s="37">
        <f>IF(B39="",0,VLOOKUP(B39,Tabla1[],2,0))</f>
        <v>0</v>
      </c>
      <c r="K39" s="37">
        <f t="shared" si="1"/>
        <v>0</v>
      </c>
      <c r="L39" s="112"/>
      <c r="M39" s="113"/>
    </row>
    <row r="40" spans="1:13" ht="16.5" customHeight="1" x14ac:dyDescent="0.3">
      <c r="A40" s="22"/>
      <c r="B40" s="34"/>
      <c r="C40" s="110"/>
      <c r="D40" s="111"/>
      <c r="E40" s="19"/>
      <c r="F40" s="19"/>
      <c r="G40" s="19"/>
      <c r="H40" s="19"/>
      <c r="I40" s="37">
        <f t="shared" si="0"/>
        <v>0</v>
      </c>
      <c r="J40" s="37">
        <f>IF(B40="",0,VLOOKUP(B40,Tabla1[],2,0))</f>
        <v>0</v>
      </c>
      <c r="K40" s="37">
        <f t="shared" si="1"/>
        <v>0</v>
      </c>
      <c r="L40" s="112"/>
      <c r="M40" s="113"/>
    </row>
    <row r="41" spans="1:13" ht="16.5" customHeight="1" x14ac:dyDescent="0.3">
      <c r="A41" s="22"/>
      <c r="B41" s="34"/>
      <c r="C41" s="110"/>
      <c r="D41" s="111"/>
      <c r="E41" s="19"/>
      <c r="F41" s="19"/>
      <c r="G41" s="19"/>
      <c r="H41" s="19"/>
      <c r="I41" s="37">
        <f t="shared" si="0"/>
        <v>0</v>
      </c>
      <c r="J41" s="37">
        <f>IF(B41="",0,VLOOKUP(B41,Tabla1[],2,0))</f>
        <v>0</v>
      </c>
      <c r="K41" s="37">
        <f t="shared" si="1"/>
        <v>0</v>
      </c>
      <c r="L41" s="112"/>
      <c r="M41" s="113"/>
    </row>
    <row r="42" spans="1:13" ht="16.5" customHeight="1" x14ac:dyDescent="0.3">
      <c r="A42" s="22"/>
      <c r="B42" s="34"/>
      <c r="C42" s="110"/>
      <c r="D42" s="111"/>
      <c r="E42" s="19"/>
      <c r="F42" s="19"/>
      <c r="G42" s="19"/>
      <c r="H42" s="19"/>
      <c r="I42" s="37">
        <f t="shared" si="0"/>
        <v>0</v>
      </c>
      <c r="J42" s="37">
        <f>IF(B42="",0,VLOOKUP(B42,Tabla1[],2,0))</f>
        <v>0</v>
      </c>
      <c r="K42" s="37">
        <f t="shared" si="1"/>
        <v>0</v>
      </c>
      <c r="L42" s="112"/>
      <c r="M42" s="113"/>
    </row>
    <row r="43" spans="1:13" ht="16.5" customHeight="1" x14ac:dyDescent="0.3">
      <c r="A43" s="22"/>
      <c r="B43" s="34"/>
      <c r="C43" s="110"/>
      <c r="D43" s="111"/>
      <c r="E43" s="19"/>
      <c r="F43" s="19"/>
      <c r="G43" s="19"/>
      <c r="H43" s="19"/>
      <c r="I43" s="37">
        <f t="shared" si="0"/>
        <v>0</v>
      </c>
      <c r="J43" s="37">
        <f>IF(B43="",0,VLOOKUP(B43,Tabla1[],2,0))</f>
        <v>0</v>
      </c>
      <c r="K43" s="37">
        <f t="shared" si="1"/>
        <v>0</v>
      </c>
      <c r="L43" s="112"/>
      <c r="M43" s="113"/>
    </row>
    <row r="44" spans="1:13" ht="16.5" customHeight="1" x14ac:dyDescent="0.3">
      <c r="A44" s="22"/>
      <c r="B44" s="34"/>
      <c r="C44" s="110"/>
      <c r="D44" s="111"/>
      <c r="E44" s="19"/>
      <c r="F44" s="19"/>
      <c r="G44" s="19"/>
      <c r="H44" s="19"/>
      <c r="I44" s="37">
        <f t="shared" si="0"/>
        <v>0</v>
      </c>
      <c r="J44" s="37">
        <f>IF(B44="",0,VLOOKUP(B44,Tabla1[],2,0))</f>
        <v>0</v>
      </c>
      <c r="K44" s="37">
        <f t="shared" si="1"/>
        <v>0</v>
      </c>
      <c r="L44" s="112"/>
      <c r="M44" s="113"/>
    </row>
    <row r="45" spans="1:13" ht="16.5" customHeight="1" x14ac:dyDescent="0.3">
      <c r="A45" s="22"/>
      <c r="B45" s="34"/>
      <c r="C45" s="110"/>
      <c r="D45" s="111"/>
      <c r="E45" s="19"/>
      <c r="F45" s="19"/>
      <c r="G45" s="19"/>
      <c r="H45" s="19"/>
      <c r="I45" s="37">
        <f t="shared" si="0"/>
        <v>0</v>
      </c>
      <c r="J45" s="37">
        <f>IF(B45="",0,VLOOKUP(B45,Tabla1[],2,0))</f>
        <v>0</v>
      </c>
      <c r="K45" s="37">
        <f t="shared" si="1"/>
        <v>0</v>
      </c>
      <c r="L45" s="112"/>
      <c r="M45" s="113"/>
    </row>
    <row r="46" spans="1:13" ht="16.5" customHeight="1" x14ac:dyDescent="0.3">
      <c r="A46" s="22"/>
      <c r="B46" s="34"/>
      <c r="C46" s="110"/>
      <c r="D46" s="111"/>
      <c r="E46" s="19"/>
      <c r="F46" s="19"/>
      <c r="G46" s="19"/>
      <c r="H46" s="19"/>
      <c r="I46" s="37">
        <f t="shared" si="0"/>
        <v>0</v>
      </c>
      <c r="J46" s="37">
        <f>IF(B46="",0,VLOOKUP(B46,Tabla1[],2,0))</f>
        <v>0</v>
      </c>
      <c r="K46" s="37">
        <f t="shared" si="1"/>
        <v>0</v>
      </c>
      <c r="L46" s="112"/>
      <c r="M46" s="113"/>
    </row>
    <row r="47" spans="1:13" ht="16.5" customHeight="1" x14ac:dyDescent="0.3">
      <c r="A47" s="22"/>
      <c r="B47" s="34"/>
      <c r="C47" s="110"/>
      <c r="D47" s="111"/>
      <c r="E47" s="19"/>
      <c r="F47" s="19"/>
      <c r="G47" s="19"/>
      <c r="H47" s="19"/>
      <c r="I47" s="37">
        <f t="shared" si="0"/>
        <v>0</v>
      </c>
      <c r="J47" s="37">
        <f>IF(B47="",0,VLOOKUP(B47,Tabla1[],2,0))</f>
        <v>0</v>
      </c>
      <c r="K47" s="37">
        <f t="shared" si="1"/>
        <v>0</v>
      </c>
      <c r="L47" s="112"/>
      <c r="M47" s="113"/>
    </row>
    <row r="48" spans="1:13" ht="16.5" customHeight="1" x14ac:dyDescent="0.3">
      <c r="A48" s="22"/>
      <c r="B48" s="34"/>
      <c r="C48" s="110"/>
      <c r="D48" s="111"/>
      <c r="E48" s="19"/>
      <c r="F48" s="19"/>
      <c r="G48" s="19"/>
      <c r="H48" s="19"/>
      <c r="I48" s="37">
        <f t="shared" si="0"/>
        <v>0</v>
      </c>
      <c r="J48" s="37">
        <f>IF(B48="",0,VLOOKUP(B48,Tabla1[],2,0))</f>
        <v>0</v>
      </c>
      <c r="K48" s="37">
        <f t="shared" si="1"/>
        <v>0</v>
      </c>
      <c r="L48" s="112"/>
      <c r="M48" s="113"/>
    </row>
    <row r="49" spans="1:13" ht="16.5" customHeight="1" x14ac:dyDescent="0.3">
      <c r="A49" s="22"/>
      <c r="B49" s="34"/>
      <c r="C49" s="110"/>
      <c r="D49" s="111"/>
      <c r="E49" s="19"/>
      <c r="F49" s="19"/>
      <c r="G49" s="19"/>
      <c r="H49" s="19"/>
      <c r="I49" s="37">
        <f t="shared" si="0"/>
        <v>0</v>
      </c>
      <c r="J49" s="37">
        <f>IF(B49="",0,VLOOKUP(B49,Tabla1[],2,0))</f>
        <v>0</v>
      </c>
      <c r="K49" s="37">
        <f t="shared" si="1"/>
        <v>0</v>
      </c>
      <c r="L49" s="112"/>
      <c r="M49" s="113"/>
    </row>
    <row r="50" spans="1:13" ht="16.5" customHeight="1" x14ac:dyDescent="0.3">
      <c r="A50" s="22"/>
      <c r="B50" s="34"/>
      <c r="C50" s="110"/>
      <c r="D50" s="111"/>
      <c r="E50" s="19"/>
      <c r="F50" s="19"/>
      <c r="G50" s="19"/>
      <c r="H50" s="19"/>
      <c r="I50" s="37">
        <f t="shared" si="0"/>
        <v>0</v>
      </c>
      <c r="J50" s="37">
        <f>IF(B50="",0,VLOOKUP(B50,Tabla1[],2,0))</f>
        <v>0</v>
      </c>
      <c r="K50" s="37">
        <f t="shared" si="1"/>
        <v>0</v>
      </c>
      <c r="L50" s="112"/>
      <c r="M50" s="113"/>
    </row>
    <row r="51" spans="1:13" ht="16.5" customHeight="1" x14ac:dyDescent="0.3">
      <c r="A51" s="22"/>
      <c r="B51" s="34"/>
      <c r="C51" s="110"/>
      <c r="D51" s="111"/>
      <c r="E51" s="19"/>
      <c r="F51" s="19"/>
      <c r="G51" s="19"/>
      <c r="H51" s="19"/>
      <c r="I51" s="37">
        <f t="shared" si="0"/>
        <v>0</v>
      </c>
      <c r="J51" s="37">
        <f>IF(B51="",0,VLOOKUP(B51,Tabla1[],2,0))</f>
        <v>0</v>
      </c>
      <c r="K51" s="37">
        <f t="shared" si="1"/>
        <v>0</v>
      </c>
      <c r="L51" s="112"/>
      <c r="M51" s="113"/>
    </row>
    <row r="52" spans="1:13" ht="16.5" customHeight="1" x14ac:dyDescent="0.3">
      <c r="A52" s="22"/>
      <c r="B52" s="34"/>
      <c r="C52" s="110"/>
      <c r="D52" s="111"/>
      <c r="E52" s="19"/>
      <c r="F52" s="19"/>
      <c r="G52" s="19"/>
      <c r="H52" s="19"/>
      <c r="I52" s="37">
        <f t="shared" si="0"/>
        <v>0</v>
      </c>
      <c r="J52" s="37">
        <f>IF(B52="",0,VLOOKUP(B52,Tabla1[],2,0))</f>
        <v>0</v>
      </c>
      <c r="K52" s="37">
        <f t="shared" si="1"/>
        <v>0</v>
      </c>
      <c r="L52" s="112"/>
      <c r="M52" s="113"/>
    </row>
    <row r="53" spans="1:13" ht="16.5" customHeight="1" x14ac:dyDescent="0.3">
      <c r="A53" s="22"/>
      <c r="B53" s="34"/>
      <c r="C53" s="110"/>
      <c r="D53" s="111"/>
      <c r="E53" s="19"/>
      <c r="F53" s="19"/>
      <c r="G53" s="19"/>
      <c r="H53" s="19"/>
      <c r="I53" s="37">
        <f t="shared" si="0"/>
        <v>0</v>
      </c>
      <c r="J53" s="37">
        <f>IF(B53="",0,VLOOKUP(B53,Tabla1[],2,0))</f>
        <v>0</v>
      </c>
      <c r="K53" s="37">
        <f t="shared" si="1"/>
        <v>0</v>
      </c>
      <c r="L53" s="112"/>
      <c r="M53" s="113"/>
    </row>
    <row r="54" spans="1:13" ht="16.5" customHeight="1" x14ac:dyDescent="0.3">
      <c r="A54" s="22"/>
      <c r="B54" s="34"/>
      <c r="C54" s="110"/>
      <c r="D54" s="111"/>
      <c r="E54" s="19"/>
      <c r="F54" s="19"/>
      <c r="G54" s="19"/>
      <c r="H54" s="19"/>
      <c r="I54" s="37">
        <f t="shared" si="0"/>
        <v>0</v>
      </c>
      <c r="J54" s="37">
        <f>IF(B54="",0,VLOOKUP(B54,Tabla1[],2,0))</f>
        <v>0</v>
      </c>
      <c r="K54" s="37">
        <f t="shared" si="1"/>
        <v>0</v>
      </c>
      <c r="L54" s="112"/>
      <c r="M54" s="113"/>
    </row>
    <row r="55" spans="1:13" ht="16.5" customHeight="1" x14ac:dyDescent="0.3">
      <c r="A55" s="22"/>
      <c r="B55" s="34"/>
      <c r="C55" s="110"/>
      <c r="D55" s="111"/>
      <c r="E55" s="19"/>
      <c r="F55" s="19"/>
      <c r="G55" s="19"/>
      <c r="H55" s="19"/>
      <c r="I55" s="37">
        <f t="shared" si="0"/>
        <v>0</v>
      </c>
      <c r="J55" s="37">
        <f>IF(B55="",0,VLOOKUP(B55,Tabla1[],2,0))</f>
        <v>0</v>
      </c>
      <c r="K55" s="37">
        <f t="shared" si="1"/>
        <v>0</v>
      </c>
      <c r="L55" s="112"/>
      <c r="M55" s="113"/>
    </row>
    <row r="56" spans="1:13" ht="16.5" customHeight="1" x14ac:dyDescent="0.3">
      <c r="A56" s="22"/>
      <c r="B56" s="34"/>
      <c r="C56" s="110"/>
      <c r="D56" s="111"/>
      <c r="E56" s="19"/>
      <c r="F56" s="19"/>
      <c r="G56" s="19"/>
      <c r="H56" s="19"/>
      <c r="I56" s="37">
        <f t="shared" si="0"/>
        <v>0</v>
      </c>
      <c r="J56" s="37">
        <f>IF(B56="",0,VLOOKUP(B56,Tabla1[],2,0))</f>
        <v>0</v>
      </c>
      <c r="K56" s="37">
        <f t="shared" si="1"/>
        <v>0</v>
      </c>
      <c r="L56" s="112"/>
      <c r="M56" s="113"/>
    </row>
    <row r="57" spans="1:13" ht="16.5" customHeight="1" x14ac:dyDescent="0.3">
      <c r="A57" s="22"/>
      <c r="B57" s="34"/>
      <c r="C57" s="110"/>
      <c r="D57" s="111"/>
      <c r="E57" s="19"/>
      <c r="F57" s="19"/>
      <c r="G57" s="19"/>
      <c r="H57" s="19"/>
      <c r="I57" s="37">
        <f t="shared" si="0"/>
        <v>0</v>
      </c>
      <c r="J57" s="37">
        <f>IF(B57="",0,VLOOKUP(B57,Tabla1[],2,0))</f>
        <v>0</v>
      </c>
      <c r="K57" s="37">
        <f t="shared" si="1"/>
        <v>0</v>
      </c>
      <c r="L57" s="112"/>
      <c r="M57" s="113"/>
    </row>
    <row r="58" spans="1:13" ht="16.5" customHeight="1" x14ac:dyDescent="0.3">
      <c r="A58" s="22"/>
      <c r="B58" s="34"/>
      <c r="C58" s="110"/>
      <c r="D58" s="111"/>
      <c r="E58" s="19"/>
      <c r="F58" s="19"/>
      <c r="G58" s="19"/>
      <c r="H58" s="19"/>
      <c r="I58" s="37">
        <f t="shared" si="0"/>
        <v>0</v>
      </c>
      <c r="J58" s="37">
        <f>IF(B58="",0,VLOOKUP(B58,Tabla1[],2,0))</f>
        <v>0</v>
      </c>
      <c r="K58" s="37">
        <f t="shared" si="1"/>
        <v>0</v>
      </c>
      <c r="L58" s="112"/>
      <c r="M58" s="113"/>
    </row>
    <row r="59" spans="1:13" ht="16.5" customHeight="1" x14ac:dyDescent="0.3">
      <c r="A59" s="22"/>
      <c r="B59" s="34"/>
      <c r="C59" s="110"/>
      <c r="D59" s="111"/>
      <c r="E59" s="19"/>
      <c r="F59" s="19"/>
      <c r="G59" s="19"/>
      <c r="H59" s="19"/>
      <c r="I59" s="37">
        <f t="shared" si="0"/>
        <v>0</v>
      </c>
      <c r="J59" s="37">
        <f>IF(B59="",0,VLOOKUP(B59,Tabla1[],2,0))</f>
        <v>0</v>
      </c>
      <c r="K59" s="37">
        <f t="shared" si="1"/>
        <v>0</v>
      </c>
      <c r="L59" s="112"/>
      <c r="M59" s="113"/>
    </row>
    <row r="60" spans="1:13" ht="16.5" customHeight="1" x14ac:dyDescent="0.3">
      <c r="A60" s="22"/>
      <c r="B60" s="34"/>
      <c r="C60" s="110"/>
      <c r="D60" s="111"/>
      <c r="E60" s="19"/>
      <c r="F60" s="19"/>
      <c r="G60" s="19"/>
      <c r="H60" s="19"/>
      <c r="I60" s="37">
        <f t="shared" si="0"/>
        <v>0</v>
      </c>
      <c r="J60" s="37">
        <f>IF(B60="",0,VLOOKUP(B60,Tabla1[],2,0))</f>
        <v>0</v>
      </c>
      <c r="K60" s="37">
        <f t="shared" si="1"/>
        <v>0</v>
      </c>
      <c r="L60" s="112"/>
      <c r="M60" s="113"/>
    </row>
    <row r="61" spans="1:13" ht="16.5" customHeight="1" x14ac:dyDescent="0.3">
      <c r="A61" s="22"/>
      <c r="B61" s="34"/>
      <c r="C61" s="110"/>
      <c r="D61" s="111"/>
      <c r="E61" s="19"/>
      <c r="F61" s="19"/>
      <c r="G61" s="19"/>
      <c r="H61" s="19"/>
      <c r="I61" s="37">
        <f t="shared" si="0"/>
        <v>0</v>
      </c>
      <c r="J61" s="37">
        <f>IF(B61="",0,VLOOKUP(B61,Tabla1[],2,0))</f>
        <v>0</v>
      </c>
      <c r="K61" s="37">
        <f t="shared" si="1"/>
        <v>0</v>
      </c>
      <c r="L61" s="112"/>
      <c r="M61" s="113"/>
    </row>
    <row r="62" spans="1:13" ht="16.5" customHeight="1" x14ac:dyDescent="0.3">
      <c r="A62" s="22"/>
      <c r="B62" s="34"/>
      <c r="C62" s="110"/>
      <c r="D62" s="111"/>
      <c r="E62" s="19"/>
      <c r="F62" s="19"/>
      <c r="G62" s="19"/>
      <c r="H62" s="19"/>
      <c r="I62" s="37">
        <f t="shared" si="0"/>
        <v>0</v>
      </c>
      <c r="J62" s="37">
        <f>IF(B62="",0,VLOOKUP(B62,Tabla1[],2,0))</f>
        <v>0</v>
      </c>
      <c r="K62" s="37">
        <f t="shared" si="1"/>
        <v>0</v>
      </c>
      <c r="L62" s="112"/>
      <c r="M62" s="113"/>
    </row>
    <row r="63" spans="1:13" ht="16.5" customHeight="1" x14ac:dyDescent="0.3">
      <c r="A63" s="22"/>
      <c r="B63" s="34"/>
      <c r="C63" s="110"/>
      <c r="D63" s="111"/>
      <c r="E63" s="19"/>
      <c r="F63" s="19"/>
      <c r="G63" s="19"/>
      <c r="H63" s="19"/>
      <c r="I63" s="37">
        <f t="shared" si="0"/>
        <v>0</v>
      </c>
      <c r="J63" s="37">
        <f>IF(B63="",0,VLOOKUP(B63,Tabla1[],2,0))</f>
        <v>0</v>
      </c>
      <c r="K63" s="37">
        <f t="shared" si="1"/>
        <v>0</v>
      </c>
      <c r="L63" s="112"/>
      <c r="M63" s="113"/>
    </row>
    <row r="64" spans="1:13" ht="16.5" customHeight="1" x14ac:dyDescent="0.3">
      <c r="A64" s="22"/>
      <c r="B64" s="34"/>
      <c r="C64" s="110"/>
      <c r="D64" s="111"/>
      <c r="E64" s="19"/>
      <c r="F64" s="19"/>
      <c r="G64" s="19"/>
      <c r="H64" s="19"/>
      <c r="I64" s="37">
        <f t="shared" si="0"/>
        <v>0</v>
      </c>
      <c r="J64" s="37">
        <f>IF(B64="",0,VLOOKUP(B64,Tabla1[],2,0))</f>
        <v>0</v>
      </c>
      <c r="K64" s="37">
        <f t="shared" si="1"/>
        <v>0</v>
      </c>
      <c r="L64" s="112"/>
      <c r="M64" s="113"/>
    </row>
    <row r="65" spans="1:13" ht="16.5" customHeight="1" x14ac:dyDescent="0.3">
      <c r="A65" s="22"/>
      <c r="B65" s="34"/>
      <c r="C65" s="110"/>
      <c r="D65" s="111"/>
      <c r="E65" s="19"/>
      <c r="F65" s="19"/>
      <c r="G65" s="19"/>
      <c r="H65" s="19"/>
      <c r="I65" s="37">
        <f t="shared" si="0"/>
        <v>0</v>
      </c>
      <c r="J65" s="37">
        <f>IF(B65="",0,VLOOKUP(B65,Tabla1[],2,0))</f>
        <v>0</v>
      </c>
      <c r="K65" s="37">
        <f t="shared" si="1"/>
        <v>0</v>
      </c>
      <c r="L65" s="112"/>
      <c r="M65" s="113"/>
    </row>
    <row r="66" spans="1:13" ht="16.5" customHeight="1" x14ac:dyDescent="0.3">
      <c r="A66" s="22"/>
      <c r="B66" s="34"/>
      <c r="C66" s="110"/>
      <c r="D66" s="111"/>
      <c r="E66" s="19"/>
      <c r="F66" s="19"/>
      <c r="G66" s="19"/>
      <c r="H66" s="19"/>
      <c r="I66" s="37">
        <f t="shared" si="0"/>
        <v>0</v>
      </c>
      <c r="J66" s="37">
        <f>IF(B66="",0,VLOOKUP(B66,Tabla1[],2,0))</f>
        <v>0</v>
      </c>
      <c r="K66" s="37">
        <f t="shared" si="1"/>
        <v>0</v>
      </c>
      <c r="L66" s="112"/>
      <c r="M66" s="113"/>
    </row>
    <row r="67" spans="1:13" ht="16.5" customHeight="1" x14ac:dyDescent="0.3">
      <c r="A67" s="22"/>
      <c r="B67" s="34"/>
      <c r="C67" s="110"/>
      <c r="D67" s="111"/>
      <c r="E67" s="19"/>
      <c r="F67" s="19"/>
      <c r="G67" s="19"/>
      <c r="H67" s="19"/>
      <c r="I67" s="37">
        <f t="shared" si="0"/>
        <v>0</v>
      </c>
      <c r="J67" s="37">
        <f>IF(B67="",0,VLOOKUP(B67,Tabla1[],2,0))</f>
        <v>0</v>
      </c>
      <c r="K67" s="37">
        <f t="shared" si="1"/>
        <v>0</v>
      </c>
      <c r="L67" s="112"/>
      <c r="M67" s="113"/>
    </row>
    <row r="68" spans="1:13" ht="16.5" customHeight="1" x14ac:dyDescent="0.3">
      <c r="A68" s="22"/>
      <c r="B68" s="34"/>
      <c r="C68" s="110"/>
      <c r="D68" s="111"/>
      <c r="E68" s="19"/>
      <c r="F68" s="19"/>
      <c r="G68" s="19"/>
      <c r="H68" s="19"/>
      <c r="I68" s="37">
        <f t="shared" ref="I68:I150" si="2">E68-F68-G68</f>
        <v>0</v>
      </c>
      <c r="J68" s="37">
        <f>IF(B68="",0,VLOOKUP(B68,Tabla1[],2,0))</f>
        <v>0</v>
      </c>
      <c r="K68" s="37">
        <f t="shared" ref="K68:K131" si="3">IF(E68&lt;0,J68*(-1),J68)</f>
        <v>0</v>
      </c>
      <c r="L68" s="112"/>
      <c r="M68" s="113"/>
    </row>
    <row r="69" spans="1:13" ht="16.5" customHeight="1" x14ac:dyDescent="0.3">
      <c r="A69" s="22"/>
      <c r="B69" s="34"/>
      <c r="C69" s="110"/>
      <c r="D69" s="111"/>
      <c r="E69" s="19"/>
      <c r="F69" s="19"/>
      <c r="G69" s="19"/>
      <c r="H69" s="19"/>
      <c r="I69" s="37">
        <f t="shared" si="2"/>
        <v>0</v>
      </c>
      <c r="J69" s="37">
        <f>IF(B69="",0,VLOOKUP(B69,Tabla1[],2,0))</f>
        <v>0</v>
      </c>
      <c r="K69" s="37">
        <f t="shared" si="3"/>
        <v>0</v>
      </c>
      <c r="L69" s="112"/>
      <c r="M69" s="113"/>
    </row>
    <row r="70" spans="1:13" ht="16.5" customHeight="1" x14ac:dyDescent="0.3">
      <c r="A70" s="22"/>
      <c r="B70" s="34"/>
      <c r="C70" s="110"/>
      <c r="D70" s="111"/>
      <c r="E70" s="19"/>
      <c r="F70" s="19"/>
      <c r="G70" s="19"/>
      <c r="H70" s="19"/>
      <c r="I70" s="37">
        <f t="shared" si="2"/>
        <v>0</v>
      </c>
      <c r="J70" s="37">
        <f>IF(B70="",0,VLOOKUP(B70,Tabla1[],2,0))</f>
        <v>0</v>
      </c>
      <c r="K70" s="37">
        <f t="shared" si="3"/>
        <v>0</v>
      </c>
      <c r="L70" s="112"/>
      <c r="M70" s="113"/>
    </row>
    <row r="71" spans="1:13" ht="16.5" customHeight="1" x14ac:dyDescent="0.3">
      <c r="A71" s="22"/>
      <c r="B71" s="34"/>
      <c r="C71" s="110"/>
      <c r="D71" s="111"/>
      <c r="E71" s="19"/>
      <c r="F71" s="19"/>
      <c r="G71" s="19"/>
      <c r="H71" s="19"/>
      <c r="I71" s="37">
        <f t="shared" si="2"/>
        <v>0</v>
      </c>
      <c r="J71" s="37">
        <f>IF(B71="",0,VLOOKUP(B71,Tabla1[],2,0))</f>
        <v>0</v>
      </c>
      <c r="K71" s="37">
        <f t="shared" si="3"/>
        <v>0</v>
      </c>
      <c r="L71" s="112"/>
      <c r="M71" s="113"/>
    </row>
    <row r="72" spans="1:13" ht="16.5" customHeight="1" x14ac:dyDescent="0.3">
      <c r="A72" s="22"/>
      <c r="B72" s="34"/>
      <c r="C72" s="110"/>
      <c r="D72" s="111"/>
      <c r="E72" s="19"/>
      <c r="F72" s="19"/>
      <c r="G72" s="19"/>
      <c r="H72" s="19"/>
      <c r="I72" s="37">
        <f t="shared" si="2"/>
        <v>0</v>
      </c>
      <c r="J72" s="37">
        <f>IF(B72="",0,VLOOKUP(B72,Tabla1[],2,0))</f>
        <v>0</v>
      </c>
      <c r="K72" s="37">
        <f t="shared" si="3"/>
        <v>0</v>
      </c>
      <c r="L72" s="112"/>
      <c r="M72" s="113"/>
    </row>
    <row r="73" spans="1:13" ht="16.5" customHeight="1" x14ac:dyDescent="0.3">
      <c r="A73" s="22"/>
      <c r="B73" s="34"/>
      <c r="C73" s="110"/>
      <c r="D73" s="111"/>
      <c r="E73" s="19"/>
      <c r="F73" s="19"/>
      <c r="G73" s="19"/>
      <c r="H73" s="19"/>
      <c r="I73" s="37">
        <f t="shared" si="2"/>
        <v>0</v>
      </c>
      <c r="J73" s="37">
        <f>IF(B73="",0,VLOOKUP(B73,Tabla1[],2,0))</f>
        <v>0</v>
      </c>
      <c r="K73" s="37">
        <f t="shared" si="3"/>
        <v>0</v>
      </c>
      <c r="L73" s="112"/>
      <c r="M73" s="113"/>
    </row>
    <row r="74" spans="1:13" ht="16.5" customHeight="1" x14ac:dyDescent="0.3">
      <c r="A74" s="22"/>
      <c r="B74" s="34"/>
      <c r="C74" s="110"/>
      <c r="D74" s="111"/>
      <c r="E74" s="19"/>
      <c r="F74" s="19"/>
      <c r="G74" s="19"/>
      <c r="H74" s="19"/>
      <c r="I74" s="37">
        <f t="shared" si="2"/>
        <v>0</v>
      </c>
      <c r="J74" s="37">
        <f>IF(B74="",0,VLOOKUP(B74,Tabla1[],2,0))</f>
        <v>0</v>
      </c>
      <c r="K74" s="37">
        <f t="shared" si="3"/>
        <v>0</v>
      </c>
      <c r="L74" s="112"/>
      <c r="M74" s="113"/>
    </row>
    <row r="75" spans="1:13" ht="16.5" customHeight="1" x14ac:dyDescent="0.3">
      <c r="A75" s="22"/>
      <c r="B75" s="34"/>
      <c r="C75" s="110"/>
      <c r="D75" s="111"/>
      <c r="E75" s="19"/>
      <c r="F75" s="19"/>
      <c r="G75" s="19"/>
      <c r="H75" s="19"/>
      <c r="I75" s="37">
        <f t="shared" si="2"/>
        <v>0</v>
      </c>
      <c r="J75" s="37">
        <f>IF(B75="",0,VLOOKUP(B75,Tabla1[],2,0))</f>
        <v>0</v>
      </c>
      <c r="K75" s="37">
        <f t="shared" si="3"/>
        <v>0</v>
      </c>
      <c r="L75" s="112"/>
      <c r="M75" s="113"/>
    </row>
    <row r="76" spans="1:13" ht="16.5" customHeight="1" x14ac:dyDescent="0.3">
      <c r="A76" s="22"/>
      <c r="B76" s="34"/>
      <c r="C76" s="110"/>
      <c r="D76" s="111"/>
      <c r="E76" s="19"/>
      <c r="F76" s="19"/>
      <c r="G76" s="19"/>
      <c r="H76" s="19"/>
      <c r="I76" s="37">
        <f t="shared" si="2"/>
        <v>0</v>
      </c>
      <c r="J76" s="37">
        <f>IF(B76="",0,VLOOKUP(B76,Tabla1[],2,0))</f>
        <v>0</v>
      </c>
      <c r="K76" s="37">
        <f t="shared" si="3"/>
        <v>0</v>
      </c>
      <c r="L76" s="112"/>
      <c r="M76" s="113"/>
    </row>
    <row r="77" spans="1:13" ht="16.5" customHeight="1" x14ac:dyDescent="0.3">
      <c r="A77" s="22"/>
      <c r="B77" s="34"/>
      <c r="C77" s="110"/>
      <c r="D77" s="111"/>
      <c r="E77" s="19"/>
      <c r="F77" s="19"/>
      <c r="G77" s="19"/>
      <c r="H77" s="19"/>
      <c r="I77" s="37">
        <f t="shared" si="2"/>
        <v>0</v>
      </c>
      <c r="J77" s="37">
        <f>IF(B77="",0,VLOOKUP(B77,Tabla1[],2,0))</f>
        <v>0</v>
      </c>
      <c r="K77" s="37">
        <f t="shared" si="3"/>
        <v>0</v>
      </c>
      <c r="L77" s="112"/>
      <c r="M77" s="113"/>
    </row>
    <row r="78" spans="1:13" ht="16.5" customHeight="1" x14ac:dyDescent="0.3">
      <c r="A78" s="22"/>
      <c r="B78" s="34"/>
      <c r="C78" s="110"/>
      <c r="D78" s="111"/>
      <c r="E78" s="19"/>
      <c r="F78" s="19"/>
      <c r="G78" s="19"/>
      <c r="H78" s="19"/>
      <c r="I78" s="37">
        <f t="shared" si="2"/>
        <v>0</v>
      </c>
      <c r="J78" s="37">
        <f>IF(B78="",0,VLOOKUP(B78,Tabla1[],2,0))</f>
        <v>0</v>
      </c>
      <c r="K78" s="37">
        <f t="shared" si="3"/>
        <v>0</v>
      </c>
      <c r="L78" s="112"/>
      <c r="M78" s="113"/>
    </row>
    <row r="79" spans="1:13" ht="16.5" customHeight="1" x14ac:dyDescent="0.3">
      <c r="A79" s="22"/>
      <c r="B79" s="34"/>
      <c r="C79" s="110"/>
      <c r="D79" s="111"/>
      <c r="E79" s="19"/>
      <c r="F79" s="19"/>
      <c r="G79" s="19"/>
      <c r="H79" s="19"/>
      <c r="I79" s="37">
        <f t="shared" si="2"/>
        <v>0</v>
      </c>
      <c r="J79" s="37">
        <f>IF(B79="",0,VLOOKUP(B79,Tabla1[],2,0))</f>
        <v>0</v>
      </c>
      <c r="K79" s="37">
        <f t="shared" si="3"/>
        <v>0</v>
      </c>
      <c r="L79" s="112"/>
      <c r="M79" s="113"/>
    </row>
    <row r="80" spans="1:13" ht="16.5" customHeight="1" x14ac:dyDescent="0.3">
      <c r="A80" s="22"/>
      <c r="B80" s="34"/>
      <c r="C80" s="110"/>
      <c r="D80" s="111"/>
      <c r="E80" s="19"/>
      <c r="F80" s="19"/>
      <c r="G80" s="19"/>
      <c r="H80" s="19"/>
      <c r="I80" s="37">
        <f t="shared" si="2"/>
        <v>0</v>
      </c>
      <c r="J80" s="37">
        <f>IF(B80="",0,VLOOKUP(B80,Tabla1[],2,0))</f>
        <v>0</v>
      </c>
      <c r="K80" s="37">
        <f t="shared" si="3"/>
        <v>0</v>
      </c>
      <c r="L80" s="112"/>
      <c r="M80" s="113"/>
    </row>
    <row r="81" spans="1:13" ht="16.5" customHeight="1" x14ac:dyDescent="0.3">
      <c r="A81" s="22"/>
      <c r="B81" s="34"/>
      <c r="C81" s="110"/>
      <c r="D81" s="111"/>
      <c r="E81" s="19"/>
      <c r="F81" s="19"/>
      <c r="G81" s="19"/>
      <c r="H81" s="19"/>
      <c r="I81" s="37">
        <f t="shared" si="2"/>
        <v>0</v>
      </c>
      <c r="J81" s="37">
        <f>IF(B81="",0,VLOOKUP(B81,Tabla1[],2,0))</f>
        <v>0</v>
      </c>
      <c r="K81" s="37">
        <f t="shared" si="3"/>
        <v>0</v>
      </c>
      <c r="L81" s="112"/>
      <c r="M81" s="113"/>
    </row>
    <row r="82" spans="1:13" ht="16.5" customHeight="1" x14ac:dyDescent="0.3">
      <c r="A82" s="22"/>
      <c r="B82" s="34"/>
      <c r="C82" s="110"/>
      <c r="D82" s="111"/>
      <c r="E82" s="19"/>
      <c r="F82" s="19"/>
      <c r="G82" s="19"/>
      <c r="H82" s="19"/>
      <c r="I82" s="37">
        <f t="shared" si="2"/>
        <v>0</v>
      </c>
      <c r="J82" s="37">
        <f>IF(B82="",0,VLOOKUP(B82,Tabla1[],2,0))</f>
        <v>0</v>
      </c>
      <c r="K82" s="37">
        <f t="shared" si="3"/>
        <v>0</v>
      </c>
      <c r="L82" s="112"/>
      <c r="M82" s="113"/>
    </row>
    <row r="83" spans="1:13" ht="16.5" customHeight="1" x14ac:dyDescent="0.3">
      <c r="A83" s="22"/>
      <c r="B83" s="34"/>
      <c r="C83" s="110"/>
      <c r="D83" s="111"/>
      <c r="E83" s="19"/>
      <c r="F83" s="19"/>
      <c r="G83" s="19"/>
      <c r="H83" s="19"/>
      <c r="I83" s="37">
        <f t="shared" si="2"/>
        <v>0</v>
      </c>
      <c r="J83" s="37">
        <f>IF(B83="",0,VLOOKUP(B83,Tabla1[],2,0))</f>
        <v>0</v>
      </c>
      <c r="K83" s="37">
        <f t="shared" si="3"/>
        <v>0</v>
      </c>
      <c r="L83" s="112"/>
      <c r="M83" s="113"/>
    </row>
    <row r="84" spans="1:13" ht="16.5" customHeight="1" x14ac:dyDescent="0.3">
      <c r="A84" s="22"/>
      <c r="B84" s="34"/>
      <c r="C84" s="110"/>
      <c r="D84" s="111"/>
      <c r="E84" s="19"/>
      <c r="F84" s="19"/>
      <c r="G84" s="19"/>
      <c r="H84" s="19"/>
      <c r="I84" s="37">
        <f t="shared" si="2"/>
        <v>0</v>
      </c>
      <c r="J84" s="37">
        <f>IF(B84="",0,VLOOKUP(B84,Tabla1[],2,0))</f>
        <v>0</v>
      </c>
      <c r="K84" s="37">
        <f t="shared" si="3"/>
        <v>0</v>
      </c>
      <c r="L84" s="112"/>
      <c r="M84" s="113"/>
    </row>
    <row r="85" spans="1:13" ht="16.5" customHeight="1" x14ac:dyDescent="0.3">
      <c r="A85" s="22"/>
      <c r="B85" s="34"/>
      <c r="C85" s="110"/>
      <c r="D85" s="111"/>
      <c r="E85" s="19"/>
      <c r="F85" s="19"/>
      <c r="G85" s="19"/>
      <c r="H85" s="19"/>
      <c r="I85" s="37">
        <f t="shared" si="2"/>
        <v>0</v>
      </c>
      <c r="J85" s="37">
        <f>IF(B85="",0,VLOOKUP(B85,Tabla1[],2,0))</f>
        <v>0</v>
      </c>
      <c r="K85" s="37">
        <f t="shared" si="3"/>
        <v>0</v>
      </c>
      <c r="L85" s="112"/>
      <c r="M85" s="113"/>
    </row>
    <row r="86" spans="1:13" ht="16.5" customHeight="1" x14ac:dyDescent="0.3">
      <c r="A86" s="22"/>
      <c r="B86" s="34"/>
      <c r="C86" s="110"/>
      <c r="D86" s="111"/>
      <c r="E86" s="19"/>
      <c r="F86" s="19"/>
      <c r="G86" s="19"/>
      <c r="H86" s="19"/>
      <c r="I86" s="37">
        <f t="shared" si="2"/>
        <v>0</v>
      </c>
      <c r="J86" s="37">
        <f>IF(B86="",0,VLOOKUP(B86,Tabla1[],2,0))</f>
        <v>0</v>
      </c>
      <c r="K86" s="37">
        <f t="shared" si="3"/>
        <v>0</v>
      </c>
      <c r="L86" s="112"/>
      <c r="M86" s="113"/>
    </row>
    <row r="87" spans="1:13" ht="16.5" customHeight="1" x14ac:dyDescent="0.3">
      <c r="A87" s="22"/>
      <c r="B87" s="34"/>
      <c r="C87" s="110"/>
      <c r="D87" s="111"/>
      <c r="E87" s="19"/>
      <c r="F87" s="19"/>
      <c r="G87" s="19"/>
      <c r="H87" s="19"/>
      <c r="I87" s="37">
        <f t="shared" si="2"/>
        <v>0</v>
      </c>
      <c r="J87" s="37">
        <f>IF(B87="",0,VLOOKUP(B87,Tabla1[],2,0))</f>
        <v>0</v>
      </c>
      <c r="K87" s="37">
        <f t="shared" si="3"/>
        <v>0</v>
      </c>
      <c r="L87" s="112"/>
      <c r="M87" s="113"/>
    </row>
    <row r="88" spans="1:13" ht="16.5" customHeight="1" x14ac:dyDescent="0.3">
      <c r="A88" s="22"/>
      <c r="B88" s="34"/>
      <c r="C88" s="110"/>
      <c r="D88" s="111"/>
      <c r="E88" s="19"/>
      <c r="F88" s="19"/>
      <c r="G88" s="19"/>
      <c r="H88" s="19"/>
      <c r="I88" s="37">
        <f t="shared" si="2"/>
        <v>0</v>
      </c>
      <c r="J88" s="37">
        <f>IF(B88="",0,VLOOKUP(B88,Tabla1[],2,0))</f>
        <v>0</v>
      </c>
      <c r="K88" s="37">
        <f t="shared" si="3"/>
        <v>0</v>
      </c>
      <c r="L88" s="112"/>
      <c r="M88" s="113"/>
    </row>
    <row r="89" spans="1:13" ht="16.5" customHeight="1" x14ac:dyDescent="0.3">
      <c r="A89" s="22"/>
      <c r="B89" s="34"/>
      <c r="C89" s="110"/>
      <c r="D89" s="111"/>
      <c r="E89" s="19"/>
      <c r="F89" s="19"/>
      <c r="G89" s="19"/>
      <c r="H89" s="19"/>
      <c r="I89" s="37">
        <f t="shared" si="2"/>
        <v>0</v>
      </c>
      <c r="J89" s="37">
        <f>IF(B89="",0,VLOOKUP(B89,Tabla1[],2,0))</f>
        <v>0</v>
      </c>
      <c r="K89" s="37">
        <f t="shared" si="3"/>
        <v>0</v>
      </c>
      <c r="L89" s="112"/>
      <c r="M89" s="113"/>
    </row>
    <row r="90" spans="1:13" ht="16.5" customHeight="1" x14ac:dyDescent="0.3">
      <c r="A90" s="22"/>
      <c r="B90" s="34"/>
      <c r="C90" s="110"/>
      <c r="D90" s="111"/>
      <c r="E90" s="19"/>
      <c r="F90" s="19"/>
      <c r="G90" s="19"/>
      <c r="H90" s="19"/>
      <c r="I90" s="37">
        <f t="shared" si="2"/>
        <v>0</v>
      </c>
      <c r="J90" s="37">
        <f>IF(B90="",0,VLOOKUP(B90,Tabla1[],2,0))</f>
        <v>0</v>
      </c>
      <c r="K90" s="37">
        <f t="shared" si="3"/>
        <v>0</v>
      </c>
      <c r="L90" s="112"/>
      <c r="M90" s="113"/>
    </row>
    <row r="91" spans="1:13" ht="16.5" customHeight="1" x14ac:dyDescent="0.3">
      <c r="A91" s="22"/>
      <c r="B91" s="34"/>
      <c r="C91" s="110"/>
      <c r="D91" s="111"/>
      <c r="E91" s="19"/>
      <c r="F91" s="19"/>
      <c r="G91" s="19"/>
      <c r="H91" s="19"/>
      <c r="I91" s="37">
        <f t="shared" si="2"/>
        <v>0</v>
      </c>
      <c r="J91" s="37">
        <f>IF(B91="",0,VLOOKUP(B91,Tabla1[],2,0))</f>
        <v>0</v>
      </c>
      <c r="K91" s="37">
        <f t="shared" si="3"/>
        <v>0</v>
      </c>
      <c r="L91" s="112"/>
      <c r="M91" s="113"/>
    </row>
    <row r="92" spans="1:13" ht="16.5" customHeight="1" x14ac:dyDescent="0.3">
      <c r="A92" s="22"/>
      <c r="B92" s="34"/>
      <c r="C92" s="110"/>
      <c r="D92" s="111"/>
      <c r="E92" s="19"/>
      <c r="F92" s="19"/>
      <c r="G92" s="19"/>
      <c r="H92" s="19"/>
      <c r="I92" s="37">
        <f t="shared" si="2"/>
        <v>0</v>
      </c>
      <c r="J92" s="37">
        <f>IF(B92="",0,VLOOKUP(B92,Tabla1[],2,0))</f>
        <v>0</v>
      </c>
      <c r="K92" s="37">
        <f t="shared" si="3"/>
        <v>0</v>
      </c>
      <c r="L92" s="112"/>
      <c r="M92" s="113"/>
    </row>
    <row r="93" spans="1:13" ht="16.5" customHeight="1" x14ac:dyDescent="0.3">
      <c r="A93" s="22"/>
      <c r="B93" s="34"/>
      <c r="C93" s="110"/>
      <c r="D93" s="111"/>
      <c r="E93" s="19"/>
      <c r="F93" s="19"/>
      <c r="G93" s="19"/>
      <c r="H93" s="19"/>
      <c r="I93" s="37">
        <f t="shared" si="2"/>
        <v>0</v>
      </c>
      <c r="J93" s="37">
        <f>IF(B93="",0,VLOOKUP(B93,Tabla1[],2,0))</f>
        <v>0</v>
      </c>
      <c r="K93" s="37">
        <f t="shared" si="3"/>
        <v>0</v>
      </c>
      <c r="L93" s="112"/>
      <c r="M93" s="113"/>
    </row>
    <row r="94" spans="1:13" ht="16.5" customHeight="1" x14ac:dyDescent="0.3">
      <c r="A94" s="22"/>
      <c r="B94" s="34"/>
      <c r="C94" s="110"/>
      <c r="D94" s="111"/>
      <c r="E94" s="19"/>
      <c r="F94" s="19"/>
      <c r="G94" s="19"/>
      <c r="H94" s="19"/>
      <c r="I94" s="37">
        <f t="shared" si="2"/>
        <v>0</v>
      </c>
      <c r="J94" s="37">
        <f>IF(B94="",0,VLOOKUP(B94,Tabla1[],2,0))</f>
        <v>0</v>
      </c>
      <c r="K94" s="37">
        <f t="shared" si="3"/>
        <v>0</v>
      </c>
      <c r="L94" s="112"/>
      <c r="M94" s="113"/>
    </row>
    <row r="95" spans="1:13" ht="16.5" customHeight="1" x14ac:dyDescent="0.3">
      <c r="A95" s="22"/>
      <c r="B95" s="34"/>
      <c r="C95" s="110"/>
      <c r="D95" s="111"/>
      <c r="E95" s="19"/>
      <c r="F95" s="19"/>
      <c r="G95" s="19"/>
      <c r="H95" s="19"/>
      <c r="I95" s="37">
        <f t="shared" si="2"/>
        <v>0</v>
      </c>
      <c r="J95" s="37">
        <f>IF(B95="",0,VLOOKUP(B95,Tabla1[],2,0))</f>
        <v>0</v>
      </c>
      <c r="K95" s="37">
        <f t="shared" si="3"/>
        <v>0</v>
      </c>
      <c r="L95" s="112"/>
      <c r="M95" s="113"/>
    </row>
    <row r="96" spans="1:13" ht="16.5" customHeight="1" x14ac:dyDescent="0.3">
      <c r="A96" s="22"/>
      <c r="B96" s="34"/>
      <c r="C96" s="110"/>
      <c r="D96" s="111"/>
      <c r="E96" s="19"/>
      <c r="F96" s="19"/>
      <c r="G96" s="19"/>
      <c r="H96" s="19"/>
      <c r="I96" s="37">
        <f t="shared" si="2"/>
        <v>0</v>
      </c>
      <c r="J96" s="37">
        <f>IF(B96="",0,VLOOKUP(B96,Tabla1[],2,0))</f>
        <v>0</v>
      </c>
      <c r="K96" s="37">
        <f t="shared" si="3"/>
        <v>0</v>
      </c>
      <c r="L96" s="112"/>
      <c r="M96" s="113"/>
    </row>
    <row r="97" spans="1:13" ht="16.5" customHeight="1" x14ac:dyDescent="0.3">
      <c r="A97" s="22"/>
      <c r="B97" s="34"/>
      <c r="C97" s="110"/>
      <c r="D97" s="111"/>
      <c r="E97" s="19"/>
      <c r="F97" s="19"/>
      <c r="G97" s="19"/>
      <c r="H97" s="19"/>
      <c r="I97" s="37">
        <f t="shared" si="2"/>
        <v>0</v>
      </c>
      <c r="J97" s="37">
        <f>IF(B97="",0,VLOOKUP(B97,Tabla1[],2,0))</f>
        <v>0</v>
      </c>
      <c r="K97" s="37">
        <f t="shared" si="3"/>
        <v>0</v>
      </c>
      <c r="L97" s="112"/>
      <c r="M97" s="113"/>
    </row>
    <row r="98" spans="1:13" ht="16.5" customHeight="1" x14ac:dyDescent="0.3">
      <c r="A98" s="22"/>
      <c r="B98" s="34"/>
      <c r="C98" s="110"/>
      <c r="D98" s="111"/>
      <c r="E98" s="19"/>
      <c r="F98" s="19"/>
      <c r="G98" s="19"/>
      <c r="H98" s="19"/>
      <c r="I98" s="37">
        <f t="shared" si="2"/>
        <v>0</v>
      </c>
      <c r="J98" s="37">
        <f>IF(B98="",0,VLOOKUP(B98,Tabla1[],2,0))</f>
        <v>0</v>
      </c>
      <c r="K98" s="37">
        <f t="shared" si="3"/>
        <v>0</v>
      </c>
      <c r="L98" s="112"/>
      <c r="M98" s="113"/>
    </row>
    <row r="99" spans="1:13" ht="16.5" customHeight="1" x14ac:dyDescent="0.3">
      <c r="A99" s="22"/>
      <c r="B99" s="34"/>
      <c r="C99" s="110"/>
      <c r="D99" s="111"/>
      <c r="E99" s="19"/>
      <c r="F99" s="19"/>
      <c r="G99" s="19"/>
      <c r="H99" s="19"/>
      <c r="I99" s="37">
        <f t="shared" si="2"/>
        <v>0</v>
      </c>
      <c r="J99" s="37">
        <f>IF(B99="",0,VLOOKUP(B99,Tabla1[],2,0))</f>
        <v>0</v>
      </c>
      <c r="K99" s="37">
        <f t="shared" si="3"/>
        <v>0</v>
      </c>
      <c r="L99" s="112"/>
      <c r="M99" s="113"/>
    </row>
    <row r="100" spans="1:13" ht="16.5" customHeight="1" x14ac:dyDescent="0.3">
      <c r="A100" s="22"/>
      <c r="B100" s="34"/>
      <c r="C100" s="110"/>
      <c r="D100" s="111"/>
      <c r="E100" s="19"/>
      <c r="F100" s="19"/>
      <c r="G100" s="19"/>
      <c r="H100" s="19"/>
      <c r="I100" s="37">
        <f t="shared" si="2"/>
        <v>0</v>
      </c>
      <c r="J100" s="37">
        <f>IF(B100="",0,VLOOKUP(B100,Tabla1[],2,0))</f>
        <v>0</v>
      </c>
      <c r="K100" s="37">
        <f t="shared" si="3"/>
        <v>0</v>
      </c>
      <c r="L100" s="112"/>
      <c r="M100" s="113"/>
    </row>
    <row r="101" spans="1:13" ht="16.5" customHeight="1" x14ac:dyDescent="0.3">
      <c r="A101" s="22"/>
      <c r="B101" s="34"/>
      <c r="C101" s="110"/>
      <c r="D101" s="111"/>
      <c r="E101" s="19"/>
      <c r="F101" s="19"/>
      <c r="G101" s="19"/>
      <c r="H101" s="19"/>
      <c r="I101" s="37">
        <f t="shared" si="2"/>
        <v>0</v>
      </c>
      <c r="J101" s="37">
        <f>IF(B101="",0,VLOOKUP(B101,Tabla1[],2,0))</f>
        <v>0</v>
      </c>
      <c r="K101" s="37">
        <f t="shared" si="3"/>
        <v>0</v>
      </c>
      <c r="L101" s="112"/>
      <c r="M101" s="113"/>
    </row>
    <row r="102" spans="1:13" ht="16.5" customHeight="1" x14ac:dyDescent="0.3">
      <c r="A102" s="22"/>
      <c r="B102" s="34"/>
      <c r="C102" s="110"/>
      <c r="D102" s="111"/>
      <c r="E102" s="19"/>
      <c r="F102" s="19"/>
      <c r="G102" s="19"/>
      <c r="H102" s="19"/>
      <c r="I102" s="37">
        <f t="shared" si="2"/>
        <v>0</v>
      </c>
      <c r="J102" s="37">
        <f>IF(B102="",0,VLOOKUP(B102,Tabla1[],2,0))</f>
        <v>0</v>
      </c>
      <c r="K102" s="37">
        <f t="shared" si="3"/>
        <v>0</v>
      </c>
      <c r="L102" s="112"/>
      <c r="M102" s="113"/>
    </row>
    <row r="103" spans="1:13" ht="16.5" customHeight="1" x14ac:dyDescent="0.3">
      <c r="A103" s="22"/>
      <c r="B103" s="34"/>
      <c r="C103" s="110"/>
      <c r="D103" s="111"/>
      <c r="E103" s="19"/>
      <c r="F103" s="19"/>
      <c r="G103" s="19"/>
      <c r="H103" s="19"/>
      <c r="I103" s="37">
        <f t="shared" si="2"/>
        <v>0</v>
      </c>
      <c r="J103" s="37">
        <f>IF(B103="",0,VLOOKUP(B103,Tabla1[],2,0))</f>
        <v>0</v>
      </c>
      <c r="K103" s="37">
        <f t="shared" si="3"/>
        <v>0</v>
      </c>
      <c r="L103" s="112"/>
      <c r="M103" s="113"/>
    </row>
    <row r="104" spans="1:13" ht="16.5" customHeight="1" x14ac:dyDescent="0.3">
      <c r="A104" s="22"/>
      <c r="B104" s="34"/>
      <c r="C104" s="110"/>
      <c r="D104" s="111"/>
      <c r="E104" s="19"/>
      <c r="F104" s="19"/>
      <c r="G104" s="19"/>
      <c r="H104" s="19"/>
      <c r="I104" s="37">
        <f t="shared" si="2"/>
        <v>0</v>
      </c>
      <c r="J104" s="37">
        <f>IF(B104="",0,VLOOKUP(B104,Tabla1[],2,0))</f>
        <v>0</v>
      </c>
      <c r="K104" s="37">
        <f t="shared" si="3"/>
        <v>0</v>
      </c>
      <c r="L104" s="112"/>
      <c r="M104" s="113"/>
    </row>
    <row r="105" spans="1:13" ht="16.5" customHeight="1" x14ac:dyDescent="0.3">
      <c r="A105" s="22"/>
      <c r="B105" s="34"/>
      <c r="C105" s="110"/>
      <c r="D105" s="111"/>
      <c r="E105" s="19"/>
      <c r="F105" s="19"/>
      <c r="G105" s="19"/>
      <c r="H105" s="19"/>
      <c r="I105" s="37">
        <f t="shared" si="2"/>
        <v>0</v>
      </c>
      <c r="J105" s="37">
        <f>IF(B105="",0,VLOOKUP(B105,Tabla1[],2,0))</f>
        <v>0</v>
      </c>
      <c r="K105" s="37">
        <f t="shared" si="3"/>
        <v>0</v>
      </c>
      <c r="L105" s="112"/>
      <c r="M105" s="113"/>
    </row>
    <row r="106" spans="1:13" ht="16.5" customHeight="1" x14ac:dyDescent="0.3">
      <c r="A106" s="22"/>
      <c r="B106" s="34"/>
      <c r="C106" s="110"/>
      <c r="D106" s="111"/>
      <c r="E106" s="19"/>
      <c r="F106" s="19"/>
      <c r="G106" s="19"/>
      <c r="H106" s="19"/>
      <c r="I106" s="37">
        <f t="shared" si="2"/>
        <v>0</v>
      </c>
      <c r="J106" s="37">
        <f>IF(B106="",0,VLOOKUP(B106,Tabla1[],2,0))</f>
        <v>0</v>
      </c>
      <c r="K106" s="37">
        <f t="shared" si="3"/>
        <v>0</v>
      </c>
      <c r="L106" s="112"/>
      <c r="M106" s="113"/>
    </row>
    <row r="107" spans="1:13" ht="16.5" customHeight="1" x14ac:dyDescent="0.3">
      <c r="A107" s="22"/>
      <c r="B107" s="34"/>
      <c r="C107" s="110"/>
      <c r="D107" s="111"/>
      <c r="E107" s="19"/>
      <c r="F107" s="19"/>
      <c r="G107" s="19"/>
      <c r="H107" s="19"/>
      <c r="I107" s="37">
        <f t="shared" si="2"/>
        <v>0</v>
      </c>
      <c r="J107" s="37">
        <f>IF(B107="",0,VLOOKUP(B107,Tabla1[],2,0))</f>
        <v>0</v>
      </c>
      <c r="K107" s="37">
        <f t="shared" si="3"/>
        <v>0</v>
      </c>
      <c r="L107" s="112"/>
      <c r="M107" s="113"/>
    </row>
    <row r="108" spans="1:13" ht="16.5" customHeight="1" x14ac:dyDescent="0.3">
      <c r="A108" s="22"/>
      <c r="B108" s="34"/>
      <c r="C108" s="110"/>
      <c r="D108" s="111"/>
      <c r="E108" s="19"/>
      <c r="F108" s="19"/>
      <c r="G108" s="19"/>
      <c r="H108" s="19"/>
      <c r="I108" s="37">
        <f t="shared" si="2"/>
        <v>0</v>
      </c>
      <c r="J108" s="37">
        <f>IF(B108="",0,VLOOKUP(B108,Tabla1[],2,0))</f>
        <v>0</v>
      </c>
      <c r="K108" s="37">
        <f t="shared" si="3"/>
        <v>0</v>
      </c>
      <c r="L108" s="112"/>
      <c r="M108" s="113"/>
    </row>
    <row r="109" spans="1:13" ht="16.5" customHeight="1" x14ac:dyDescent="0.3">
      <c r="A109" s="22"/>
      <c r="B109" s="34"/>
      <c r="C109" s="110"/>
      <c r="D109" s="111"/>
      <c r="E109" s="19"/>
      <c r="F109" s="19"/>
      <c r="G109" s="19"/>
      <c r="H109" s="19"/>
      <c r="I109" s="37">
        <f t="shared" si="2"/>
        <v>0</v>
      </c>
      <c r="J109" s="37">
        <f>IF(B109="",0,VLOOKUP(B109,Tabla1[],2,0))</f>
        <v>0</v>
      </c>
      <c r="K109" s="37">
        <f t="shared" si="3"/>
        <v>0</v>
      </c>
      <c r="L109" s="112"/>
      <c r="M109" s="113"/>
    </row>
    <row r="110" spans="1:13" ht="16.5" customHeight="1" x14ac:dyDescent="0.3">
      <c r="A110" s="22"/>
      <c r="B110" s="34"/>
      <c r="C110" s="110"/>
      <c r="D110" s="111"/>
      <c r="E110" s="19"/>
      <c r="F110" s="19"/>
      <c r="G110" s="19"/>
      <c r="H110" s="19"/>
      <c r="I110" s="37">
        <f t="shared" si="2"/>
        <v>0</v>
      </c>
      <c r="J110" s="37">
        <f>IF(B110="",0,VLOOKUP(B110,Tabla1[],2,0))</f>
        <v>0</v>
      </c>
      <c r="K110" s="37">
        <f t="shared" si="3"/>
        <v>0</v>
      </c>
      <c r="L110" s="112"/>
      <c r="M110" s="113"/>
    </row>
    <row r="111" spans="1:13" ht="16.5" customHeight="1" x14ac:dyDescent="0.3">
      <c r="A111" s="22"/>
      <c r="B111" s="34"/>
      <c r="C111" s="110"/>
      <c r="D111" s="111"/>
      <c r="E111" s="19"/>
      <c r="F111" s="19"/>
      <c r="G111" s="19"/>
      <c r="H111" s="19"/>
      <c r="I111" s="37">
        <f t="shared" si="2"/>
        <v>0</v>
      </c>
      <c r="J111" s="37">
        <f>IF(B111="",0,VLOOKUP(B111,Tabla1[],2,0))</f>
        <v>0</v>
      </c>
      <c r="K111" s="37">
        <f t="shared" si="3"/>
        <v>0</v>
      </c>
      <c r="L111" s="112"/>
      <c r="M111" s="113"/>
    </row>
    <row r="112" spans="1:13" ht="16.5" customHeight="1" x14ac:dyDescent="0.3">
      <c r="A112" s="22"/>
      <c r="B112" s="34"/>
      <c r="C112" s="110"/>
      <c r="D112" s="111"/>
      <c r="E112" s="19"/>
      <c r="F112" s="19"/>
      <c r="G112" s="19"/>
      <c r="H112" s="19"/>
      <c r="I112" s="37">
        <f t="shared" si="2"/>
        <v>0</v>
      </c>
      <c r="J112" s="37">
        <f>IF(B112="",0,VLOOKUP(B112,Tabla1[],2,0))</f>
        <v>0</v>
      </c>
      <c r="K112" s="37">
        <f t="shared" si="3"/>
        <v>0</v>
      </c>
      <c r="L112" s="112"/>
      <c r="M112" s="113"/>
    </row>
    <row r="113" spans="1:13" ht="16.5" customHeight="1" x14ac:dyDescent="0.3">
      <c r="A113" s="22"/>
      <c r="B113" s="34"/>
      <c r="C113" s="110"/>
      <c r="D113" s="111"/>
      <c r="E113" s="19"/>
      <c r="F113" s="19"/>
      <c r="G113" s="19"/>
      <c r="H113" s="19"/>
      <c r="I113" s="37">
        <f t="shared" si="2"/>
        <v>0</v>
      </c>
      <c r="J113" s="37">
        <f>IF(B113="",0,VLOOKUP(B113,Tabla1[],2,0))</f>
        <v>0</v>
      </c>
      <c r="K113" s="37">
        <f t="shared" si="3"/>
        <v>0</v>
      </c>
      <c r="L113" s="112"/>
      <c r="M113" s="113"/>
    </row>
    <row r="114" spans="1:13" ht="16.5" customHeight="1" x14ac:dyDescent="0.3">
      <c r="A114" s="22"/>
      <c r="B114" s="34"/>
      <c r="C114" s="110"/>
      <c r="D114" s="111"/>
      <c r="E114" s="19"/>
      <c r="F114" s="19"/>
      <c r="G114" s="19"/>
      <c r="H114" s="19"/>
      <c r="I114" s="37">
        <f t="shared" si="2"/>
        <v>0</v>
      </c>
      <c r="J114" s="37">
        <f>IF(B114="",0,VLOOKUP(B114,Tabla1[],2,0))</f>
        <v>0</v>
      </c>
      <c r="K114" s="37">
        <f t="shared" si="3"/>
        <v>0</v>
      </c>
      <c r="L114" s="112"/>
      <c r="M114" s="113"/>
    </row>
    <row r="115" spans="1:13" ht="16.5" customHeight="1" x14ac:dyDescent="0.3">
      <c r="A115" s="22"/>
      <c r="B115" s="34"/>
      <c r="C115" s="110"/>
      <c r="D115" s="111"/>
      <c r="E115" s="19"/>
      <c r="F115" s="19"/>
      <c r="G115" s="19"/>
      <c r="H115" s="19"/>
      <c r="I115" s="37">
        <f t="shared" si="2"/>
        <v>0</v>
      </c>
      <c r="J115" s="37">
        <f>IF(B115="",0,VLOOKUP(B115,Tabla1[],2,0))</f>
        <v>0</v>
      </c>
      <c r="K115" s="37">
        <f t="shared" si="3"/>
        <v>0</v>
      </c>
      <c r="L115" s="112"/>
      <c r="M115" s="113"/>
    </row>
    <row r="116" spans="1:13" ht="16.5" customHeight="1" x14ac:dyDescent="0.3">
      <c r="A116" s="22"/>
      <c r="B116" s="34"/>
      <c r="C116" s="110"/>
      <c r="D116" s="111"/>
      <c r="E116" s="19"/>
      <c r="F116" s="19"/>
      <c r="G116" s="19"/>
      <c r="H116" s="19"/>
      <c r="I116" s="37">
        <f t="shared" si="2"/>
        <v>0</v>
      </c>
      <c r="J116" s="37">
        <f>IF(B116="",0,VLOOKUP(B116,Tabla1[],2,0))</f>
        <v>0</v>
      </c>
      <c r="K116" s="37">
        <f t="shared" si="3"/>
        <v>0</v>
      </c>
      <c r="L116" s="112"/>
      <c r="M116" s="113"/>
    </row>
    <row r="117" spans="1:13" ht="16.5" customHeight="1" x14ac:dyDescent="0.3">
      <c r="A117" s="22"/>
      <c r="B117" s="34"/>
      <c r="C117" s="110"/>
      <c r="D117" s="111"/>
      <c r="E117" s="19"/>
      <c r="F117" s="19"/>
      <c r="G117" s="19"/>
      <c r="H117" s="19"/>
      <c r="I117" s="37">
        <f t="shared" si="2"/>
        <v>0</v>
      </c>
      <c r="J117" s="37">
        <f>IF(B117="",0,VLOOKUP(B117,Tabla1[],2,0))</f>
        <v>0</v>
      </c>
      <c r="K117" s="37">
        <f t="shared" si="3"/>
        <v>0</v>
      </c>
      <c r="L117" s="112"/>
      <c r="M117" s="113"/>
    </row>
    <row r="118" spans="1:13" ht="16.5" customHeight="1" x14ac:dyDescent="0.3">
      <c r="A118" s="22"/>
      <c r="B118" s="34"/>
      <c r="C118" s="110"/>
      <c r="D118" s="111"/>
      <c r="E118" s="19"/>
      <c r="F118" s="19"/>
      <c r="G118" s="19"/>
      <c r="H118" s="19"/>
      <c r="I118" s="37">
        <f t="shared" si="2"/>
        <v>0</v>
      </c>
      <c r="J118" s="37">
        <f>IF(B118="",0,VLOOKUP(B118,Tabla1[],2,0))</f>
        <v>0</v>
      </c>
      <c r="K118" s="37">
        <f t="shared" si="3"/>
        <v>0</v>
      </c>
      <c r="L118" s="112"/>
      <c r="M118" s="113"/>
    </row>
    <row r="119" spans="1:13" ht="16.5" customHeight="1" x14ac:dyDescent="0.3">
      <c r="A119" s="22"/>
      <c r="B119" s="34"/>
      <c r="C119" s="110"/>
      <c r="D119" s="111"/>
      <c r="E119" s="19"/>
      <c r="F119" s="19"/>
      <c r="G119" s="19"/>
      <c r="H119" s="19"/>
      <c r="I119" s="37">
        <f t="shared" si="2"/>
        <v>0</v>
      </c>
      <c r="J119" s="37">
        <f>IF(B119="",0,VLOOKUP(B119,Tabla1[],2,0))</f>
        <v>0</v>
      </c>
      <c r="K119" s="37">
        <f t="shared" si="3"/>
        <v>0</v>
      </c>
      <c r="L119" s="112"/>
      <c r="M119" s="113"/>
    </row>
    <row r="120" spans="1:13" ht="16.5" customHeight="1" x14ac:dyDescent="0.3">
      <c r="A120" s="22"/>
      <c r="B120" s="34"/>
      <c r="C120" s="110"/>
      <c r="D120" s="111"/>
      <c r="E120" s="19"/>
      <c r="F120" s="19"/>
      <c r="G120" s="19"/>
      <c r="H120" s="19"/>
      <c r="I120" s="37">
        <f t="shared" si="2"/>
        <v>0</v>
      </c>
      <c r="J120" s="37">
        <f>IF(B120="",0,VLOOKUP(B120,Tabla1[],2,0))</f>
        <v>0</v>
      </c>
      <c r="K120" s="37">
        <f t="shared" si="3"/>
        <v>0</v>
      </c>
      <c r="L120" s="112"/>
      <c r="M120" s="113"/>
    </row>
    <row r="121" spans="1:13" ht="16.5" customHeight="1" x14ac:dyDescent="0.3">
      <c r="A121" s="22"/>
      <c r="B121" s="34"/>
      <c r="C121" s="110"/>
      <c r="D121" s="111"/>
      <c r="E121" s="19"/>
      <c r="F121" s="19"/>
      <c r="G121" s="19"/>
      <c r="H121" s="19"/>
      <c r="I121" s="37">
        <f t="shared" si="2"/>
        <v>0</v>
      </c>
      <c r="J121" s="37">
        <f>IF(B121="",0,VLOOKUP(B121,Tabla1[],2,0))</f>
        <v>0</v>
      </c>
      <c r="K121" s="37">
        <f t="shared" si="3"/>
        <v>0</v>
      </c>
      <c r="L121" s="112"/>
      <c r="M121" s="113"/>
    </row>
    <row r="122" spans="1:13" ht="16.5" customHeight="1" x14ac:dyDescent="0.3">
      <c r="A122" s="22"/>
      <c r="B122" s="34"/>
      <c r="C122" s="110"/>
      <c r="D122" s="111"/>
      <c r="E122" s="19"/>
      <c r="F122" s="19"/>
      <c r="G122" s="19"/>
      <c r="H122" s="19"/>
      <c r="I122" s="37">
        <f t="shared" si="2"/>
        <v>0</v>
      </c>
      <c r="J122" s="37">
        <f>IF(B122="",0,VLOOKUP(B122,Tabla1[],2,0))</f>
        <v>0</v>
      </c>
      <c r="K122" s="37">
        <f t="shared" si="3"/>
        <v>0</v>
      </c>
      <c r="L122" s="112"/>
      <c r="M122" s="113"/>
    </row>
    <row r="123" spans="1:13" ht="16.5" customHeight="1" x14ac:dyDescent="0.3">
      <c r="A123" s="22"/>
      <c r="B123" s="34"/>
      <c r="C123" s="110"/>
      <c r="D123" s="111"/>
      <c r="E123" s="19"/>
      <c r="F123" s="19"/>
      <c r="G123" s="19"/>
      <c r="H123" s="19"/>
      <c r="I123" s="37">
        <f t="shared" si="2"/>
        <v>0</v>
      </c>
      <c r="J123" s="37">
        <f>IF(B123="",0,VLOOKUP(B123,Tabla1[],2,0))</f>
        <v>0</v>
      </c>
      <c r="K123" s="37">
        <f t="shared" si="3"/>
        <v>0</v>
      </c>
      <c r="L123" s="112"/>
      <c r="M123" s="113"/>
    </row>
    <row r="124" spans="1:13" ht="16.5" customHeight="1" x14ac:dyDescent="0.3">
      <c r="A124" s="22"/>
      <c r="B124" s="34"/>
      <c r="C124" s="110"/>
      <c r="D124" s="111"/>
      <c r="E124" s="19"/>
      <c r="F124" s="19"/>
      <c r="G124" s="19"/>
      <c r="H124" s="19"/>
      <c r="I124" s="37">
        <f t="shared" si="2"/>
        <v>0</v>
      </c>
      <c r="J124" s="37">
        <f>IF(B124="",0,VLOOKUP(B124,Tabla1[],2,0))</f>
        <v>0</v>
      </c>
      <c r="K124" s="37">
        <f t="shared" si="3"/>
        <v>0</v>
      </c>
      <c r="L124" s="112"/>
      <c r="M124" s="113"/>
    </row>
    <row r="125" spans="1:13" ht="16.5" customHeight="1" x14ac:dyDescent="0.3">
      <c r="A125" s="22"/>
      <c r="B125" s="34"/>
      <c r="C125" s="110"/>
      <c r="D125" s="111"/>
      <c r="E125" s="19"/>
      <c r="F125" s="19"/>
      <c r="G125" s="19"/>
      <c r="H125" s="19"/>
      <c r="I125" s="37">
        <f t="shared" si="2"/>
        <v>0</v>
      </c>
      <c r="J125" s="37">
        <f>IF(B125="",0,VLOOKUP(B125,Tabla1[],2,0))</f>
        <v>0</v>
      </c>
      <c r="K125" s="37">
        <f t="shared" si="3"/>
        <v>0</v>
      </c>
      <c r="L125" s="112"/>
      <c r="M125" s="113"/>
    </row>
    <row r="126" spans="1:13" ht="16.5" customHeight="1" x14ac:dyDescent="0.3">
      <c r="A126" s="22"/>
      <c r="B126" s="34"/>
      <c r="C126" s="110"/>
      <c r="D126" s="111"/>
      <c r="E126" s="19"/>
      <c r="F126" s="19"/>
      <c r="G126" s="19"/>
      <c r="H126" s="19"/>
      <c r="I126" s="37">
        <f t="shared" si="2"/>
        <v>0</v>
      </c>
      <c r="J126" s="37">
        <f>IF(B126="",0,VLOOKUP(B126,Tabla1[],2,0))</f>
        <v>0</v>
      </c>
      <c r="K126" s="37">
        <f t="shared" si="3"/>
        <v>0</v>
      </c>
      <c r="L126" s="112"/>
      <c r="M126" s="113"/>
    </row>
    <row r="127" spans="1:13" ht="16.5" customHeight="1" x14ac:dyDescent="0.3">
      <c r="A127" s="22"/>
      <c r="B127" s="34"/>
      <c r="C127" s="110"/>
      <c r="D127" s="111"/>
      <c r="E127" s="19"/>
      <c r="F127" s="19"/>
      <c r="G127" s="19"/>
      <c r="H127" s="19"/>
      <c r="I127" s="37">
        <f t="shared" si="2"/>
        <v>0</v>
      </c>
      <c r="J127" s="37">
        <f>IF(B127="",0,VLOOKUP(B127,Tabla1[],2,0))</f>
        <v>0</v>
      </c>
      <c r="K127" s="37">
        <f t="shared" si="3"/>
        <v>0</v>
      </c>
      <c r="L127" s="112"/>
      <c r="M127" s="113"/>
    </row>
    <row r="128" spans="1:13" ht="16.5" customHeight="1" x14ac:dyDescent="0.3">
      <c r="A128" s="22"/>
      <c r="B128" s="34"/>
      <c r="C128" s="110"/>
      <c r="D128" s="111"/>
      <c r="E128" s="19"/>
      <c r="F128" s="19"/>
      <c r="G128" s="19"/>
      <c r="H128" s="19"/>
      <c r="I128" s="37">
        <f t="shared" si="2"/>
        <v>0</v>
      </c>
      <c r="J128" s="37">
        <f>IF(B128="",0,VLOOKUP(B128,Tabla1[],2,0))</f>
        <v>0</v>
      </c>
      <c r="K128" s="37">
        <f t="shared" si="3"/>
        <v>0</v>
      </c>
      <c r="L128" s="112"/>
      <c r="M128" s="113"/>
    </row>
    <row r="129" spans="1:13" ht="16.5" customHeight="1" x14ac:dyDescent="0.3">
      <c r="A129" s="22"/>
      <c r="B129" s="34"/>
      <c r="C129" s="110"/>
      <c r="D129" s="111"/>
      <c r="E129" s="19"/>
      <c r="F129" s="19"/>
      <c r="G129" s="19"/>
      <c r="H129" s="19"/>
      <c r="I129" s="37">
        <f t="shared" si="2"/>
        <v>0</v>
      </c>
      <c r="J129" s="37">
        <f>IF(B129="",0,VLOOKUP(B129,Tabla1[],2,0))</f>
        <v>0</v>
      </c>
      <c r="K129" s="37">
        <f t="shared" si="3"/>
        <v>0</v>
      </c>
      <c r="L129" s="112"/>
      <c r="M129" s="113"/>
    </row>
    <row r="130" spans="1:13" ht="16.5" customHeight="1" x14ac:dyDescent="0.3">
      <c r="A130" s="22"/>
      <c r="B130" s="34"/>
      <c r="C130" s="110"/>
      <c r="D130" s="111"/>
      <c r="E130" s="19"/>
      <c r="F130" s="19"/>
      <c r="G130" s="19"/>
      <c r="H130" s="19"/>
      <c r="I130" s="37">
        <f t="shared" si="2"/>
        <v>0</v>
      </c>
      <c r="J130" s="37">
        <f>IF(B130="",0,VLOOKUP(B130,Tabla1[],2,0))</f>
        <v>0</v>
      </c>
      <c r="K130" s="37">
        <f t="shared" si="3"/>
        <v>0</v>
      </c>
      <c r="L130" s="112"/>
      <c r="M130" s="113"/>
    </row>
    <row r="131" spans="1:13" ht="16.5" customHeight="1" x14ac:dyDescent="0.3">
      <c r="A131" s="22"/>
      <c r="B131" s="34"/>
      <c r="C131" s="110"/>
      <c r="D131" s="111"/>
      <c r="E131" s="19"/>
      <c r="F131" s="19"/>
      <c r="G131" s="19"/>
      <c r="H131" s="19"/>
      <c r="I131" s="37">
        <f t="shared" si="2"/>
        <v>0</v>
      </c>
      <c r="J131" s="37">
        <f>IF(B131="",0,VLOOKUP(B131,Tabla1[],2,0))</f>
        <v>0</v>
      </c>
      <c r="K131" s="37">
        <f t="shared" si="3"/>
        <v>0</v>
      </c>
      <c r="L131" s="112"/>
      <c r="M131" s="113"/>
    </row>
    <row r="132" spans="1:13" ht="16.5" customHeight="1" x14ac:dyDescent="0.3">
      <c r="A132" s="22"/>
      <c r="B132" s="34"/>
      <c r="C132" s="110"/>
      <c r="D132" s="111"/>
      <c r="E132" s="19"/>
      <c r="F132" s="19"/>
      <c r="G132" s="19"/>
      <c r="H132" s="19"/>
      <c r="I132" s="37">
        <f t="shared" si="2"/>
        <v>0</v>
      </c>
      <c r="J132" s="37">
        <f>IF(B132="",0,VLOOKUP(B132,Tabla1[],2,0))</f>
        <v>0</v>
      </c>
      <c r="K132" s="37">
        <f t="shared" ref="K132:K150" si="4">IF(E132&lt;0,J132*(-1),J132)</f>
        <v>0</v>
      </c>
      <c r="L132" s="112"/>
      <c r="M132" s="113"/>
    </row>
    <row r="133" spans="1:13" ht="16.5" customHeight="1" x14ac:dyDescent="0.3">
      <c r="A133" s="22"/>
      <c r="B133" s="34"/>
      <c r="C133" s="110"/>
      <c r="D133" s="111"/>
      <c r="E133" s="19"/>
      <c r="F133" s="19"/>
      <c r="G133" s="19"/>
      <c r="H133" s="19"/>
      <c r="I133" s="37">
        <f t="shared" si="2"/>
        <v>0</v>
      </c>
      <c r="J133" s="37">
        <f>IF(B133="",0,VLOOKUP(B133,Tabla1[],2,0))</f>
        <v>0</v>
      </c>
      <c r="K133" s="37">
        <f t="shared" si="4"/>
        <v>0</v>
      </c>
      <c r="L133" s="112"/>
      <c r="M133" s="113"/>
    </row>
    <row r="134" spans="1:13" ht="16.5" customHeight="1" x14ac:dyDescent="0.3">
      <c r="A134" s="22"/>
      <c r="B134" s="34"/>
      <c r="C134" s="110"/>
      <c r="D134" s="111"/>
      <c r="E134" s="19"/>
      <c r="F134" s="19"/>
      <c r="G134" s="19"/>
      <c r="H134" s="19"/>
      <c r="I134" s="37">
        <f t="shared" si="2"/>
        <v>0</v>
      </c>
      <c r="J134" s="37">
        <f>IF(B134="",0,VLOOKUP(B134,Tabla1[],2,0))</f>
        <v>0</v>
      </c>
      <c r="K134" s="37">
        <f t="shared" si="4"/>
        <v>0</v>
      </c>
      <c r="L134" s="112"/>
      <c r="M134" s="113"/>
    </row>
    <row r="135" spans="1:13" ht="16.5" customHeight="1" x14ac:dyDescent="0.3">
      <c r="A135" s="22"/>
      <c r="B135" s="34"/>
      <c r="C135" s="110"/>
      <c r="D135" s="111"/>
      <c r="E135" s="19"/>
      <c r="F135" s="19"/>
      <c r="G135" s="19"/>
      <c r="H135" s="19"/>
      <c r="I135" s="37">
        <f t="shared" si="2"/>
        <v>0</v>
      </c>
      <c r="J135" s="37">
        <f>IF(B135="",0,VLOOKUP(B135,Tabla1[],2,0))</f>
        <v>0</v>
      </c>
      <c r="K135" s="37">
        <f t="shared" si="4"/>
        <v>0</v>
      </c>
      <c r="L135" s="112"/>
      <c r="M135" s="113"/>
    </row>
    <row r="136" spans="1:13" ht="16.5" customHeight="1" x14ac:dyDescent="0.3">
      <c r="A136" s="22"/>
      <c r="B136" s="34"/>
      <c r="C136" s="110"/>
      <c r="D136" s="111"/>
      <c r="E136" s="19"/>
      <c r="F136" s="19"/>
      <c r="G136" s="19"/>
      <c r="H136" s="19"/>
      <c r="I136" s="37">
        <f t="shared" si="2"/>
        <v>0</v>
      </c>
      <c r="J136" s="37">
        <f>IF(B136="",0,VLOOKUP(B136,Tabla1[],2,0))</f>
        <v>0</v>
      </c>
      <c r="K136" s="37">
        <f t="shared" si="4"/>
        <v>0</v>
      </c>
      <c r="L136" s="112"/>
      <c r="M136" s="113"/>
    </row>
    <row r="137" spans="1:13" ht="16.5" customHeight="1" x14ac:dyDescent="0.3">
      <c r="A137" s="22"/>
      <c r="B137" s="34"/>
      <c r="C137" s="110"/>
      <c r="D137" s="111"/>
      <c r="E137" s="19"/>
      <c r="F137" s="19"/>
      <c r="G137" s="19"/>
      <c r="H137" s="19"/>
      <c r="I137" s="37">
        <f t="shared" si="2"/>
        <v>0</v>
      </c>
      <c r="J137" s="37">
        <f>IF(B137="",0,VLOOKUP(B137,Tabla1[],2,0))</f>
        <v>0</v>
      </c>
      <c r="K137" s="37">
        <f t="shared" si="4"/>
        <v>0</v>
      </c>
      <c r="L137" s="112"/>
      <c r="M137" s="113"/>
    </row>
    <row r="138" spans="1:13" ht="16.5" customHeight="1" x14ac:dyDescent="0.3">
      <c r="A138" s="22"/>
      <c r="B138" s="34"/>
      <c r="C138" s="110"/>
      <c r="D138" s="111"/>
      <c r="E138" s="19"/>
      <c r="F138" s="19"/>
      <c r="G138" s="19"/>
      <c r="H138" s="19"/>
      <c r="I138" s="37">
        <f t="shared" si="2"/>
        <v>0</v>
      </c>
      <c r="J138" s="37">
        <f>IF(B138="",0,VLOOKUP(B138,Tabla1[],2,0))</f>
        <v>0</v>
      </c>
      <c r="K138" s="37">
        <f t="shared" si="4"/>
        <v>0</v>
      </c>
      <c r="L138" s="112"/>
      <c r="M138" s="113"/>
    </row>
    <row r="139" spans="1:13" ht="16.5" customHeight="1" x14ac:dyDescent="0.3">
      <c r="A139" s="22"/>
      <c r="B139" s="34"/>
      <c r="C139" s="110"/>
      <c r="D139" s="111"/>
      <c r="E139" s="19"/>
      <c r="F139" s="19"/>
      <c r="G139" s="19"/>
      <c r="H139" s="19"/>
      <c r="I139" s="37">
        <f t="shared" si="2"/>
        <v>0</v>
      </c>
      <c r="J139" s="37">
        <f>IF(B139="",0,VLOOKUP(B139,Tabla1[],2,0))</f>
        <v>0</v>
      </c>
      <c r="K139" s="37">
        <f t="shared" si="4"/>
        <v>0</v>
      </c>
      <c r="L139" s="112"/>
      <c r="M139" s="113"/>
    </row>
    <row r="140" spans="1:13" ht="16.5" customHeight="1" x14ac:dyDescent="0.3">
      <c r="A140" s="22"/>
      <c r="B140" s="34"/>
      <c r="C140" s="110"/>
      <c r="D140" s="111"/>
      <c r="E140" s="19"/>
      <c r="F140" s="19"/>
      <c r="G140" s="19"/>
      <c r="H140" s="19"/>
      <c r="I140" s="37">
        <f t="shared" si="2"/>
        <v>0</v>
      </c>
      <c r="J140" s="37">
        <f>IF(B140="",0,VLOOKUP(B140,Tabla1[],2,0))</f>
        <v>0</v>
      </c>
      <c r="K140" s="37">
        <f t="shared" si="4"/>
        <v>0</v>
      </c>
      <c r="L140" s="112"/>
      <c r="M140" s="113"/>
    </row>
    <row r="141" spans="1:13" ht="16.5" customHeight="1" x14ac:dyDescent="0.3">
      <c r="A141" s="22"/>
      <c r="B141" s="34"/>
      <c r="C141" s="110"/>
      <c r="D141" s="111"/>
      <c r="E141" s="19"/>
      <c r="F141" s="19"/>
      <c r="G141" s="19"/>
      <c r="H141" s="19"/>
      <c r="I141" s="37">
        <f t="shared" si="2"/>
        <v>0</v>
      </c>
      <c r="J141" s="37">
        <f>IF(B141="",0,VLOOKUP(B141,Tabla1[],2,0))</f>
        <v>0</v>
      </c>
      <c r="K141" s="37">
        <f t="shared" si="4"/>
        <v>0</v>
      </c>
      <c r="L141" s="112"/>
      <c r="M141" s="113"/>
    </row>
    <row r="142" spans="1:13" ht="16.5" customHeight="1" x14ac:dyDescent="0.3">
      <c r="A142" s="22"/>
      <c r="B142" s="34"/>
      <c r="C142" s="110"/>
      <c r="D142" s="111"/>
      <c r="E142" s="19"/>
      <c r="F142" s="19"/>
      <c r="G142" s="19"/>
      <c r="H142" s="19"/>
      <c r="I142" s="37">
        <f t="shared" si="2"/>
        <v>0</v>
      </c>
      <c r="J142" s="37">
        <f>IF(B142="",0,VLOOKUP(B142,Tabla1[],2,0))</f>
        <v>0</v>
      </c>
      <c r="K142" s="37">
        <f t="shared" si="4"/>
        <v>0</v>
      </c>
      <c r="L142" s="112"/>
      <c r="M142" s="113"/>
    </row>
    <row r="143" spans="1:13" ht="16.5" customHeight="1" x14ac:dyDescent="0.3">
      <c r="A143" s="22"/>
      <c r="B143" s="34"/>
      <c r="C143" s="110"/>
      <c r="D143" s="111"/>
      <c r="E143" s="19"/>
      <c r="F143" s="19"/>
      <c r="G143" s="19"/>
      <c r="H143" s="19"/>
      <c r="I143" s="37">
        <f t="shared" si="2"/>
        <v>0</v>
      </c>
      <c r="J143" s="37">
        <f>IF(B143="",0,VLOOKUP(B143,Tabla1[],2,0))</f>
        <v>0</v>
      </c>
      <c r="K143" s="37">
        <f t="shared" si="4"/>
        <v>0</v>
      </c>
      <c r="L143" s="112"/>
      <c r="M143" s="113"/>
    </row>
    <row r="144" spans="1:13" ht="16.5" customHeight="1" x14ac:dyDescent="0.3">
      <c r="A144" s="22"/>
      <c r="B144" s="34"/>
      <c r="C144" s="110"/>
      <c r="D144" s="111"/>
      <c r="E144" s="19"/>
      <c r="F144" s="19"/>
      <c r="G144" s="19"/>
      <c r="H144" s="19"/>
      <c r="I144" s="37">
        <f t="shared" si="2"/>
        <v>0</v>
      </c>
      <c r="J144" s="37">
        <f>IF(B144="",0,VLOOKUP(B144,Tabla1[],2,0))</f>
        <v>0</v>
      </c>
      <c r="K144" s="37">
        <f t="shared" si="4"/>
        <v>0</v>
      </c>
      <c r="L144" s="112"/>
      <c r="M144" s="113"/>
    </row>
    <row r="145" spans="1:13" ht="16.5" customHeight="1" x14ac:dyDescent="0.3">
      <c r="A145" s="22"/>
      <c r="B145" s="34"/>
      <c r="C145" s="110"/>
      <c r="D145" s="111"/>
      <c r="E145" s="19"/>
      <c r="F145" s="19"/>
      <c r="G145" s="19"/>
      <c r="H145" s="19"/>
      <c r="I145" s="37">
        <f t="shared" si="2"/>
        <v>0</v>
      </c>
      <c r="J145" s="37">
        <f>IF(B145="",0,VLOOKUP(B145,Tabla1[],2,0))</f>
        <v>0</v>
      </c>
      <c r="K145" s="37">
        <f t="shared" si="4"/>
        <v>0</v>
      </c>
      <c r="L145" s="112"/>
      <c r="M145" s="113"/>
    </row>
    <row r="146" spans="1:13" ht="16.5" customHeight="1" x14ac:dyDescent="0.3">
      <c r="A146" s="22"/>
      <c r="B146" s="34"/>
      <c r="C146" s="110"/>
      <c r="D146" s="111"/>
      <c r="E146" s="19"/>
      <c r="F146" s="19"/>
      <c r="G146" s="19"/>
      <c r="H146" s="19"/>
      <c r="I146" s="37">
        <f t="shared" si="2"/>
        <v>0</v>
      </c>
      <c r="J146" s="37">
        <f>IF(B146="",0,VLOOKUP(B146,Tabla1[],2,0))</f>
        <v>0</v>
      </c>
      <c r="K146" s="37">
        <f t="shared" si="4"/>
        <v>0</v>
      </c>
      <c r="L146" s="112"/>
      <c r="M146" s="113"/>
    </row>
    <row r="147" spans="1:13" ht="16.5" customHeight="1" x14ac:dyDescent="0.3">
      <c r="A147" s="22"/>
      <c r="B147" s="34"/>
      <c r="C147" s="110"/>
      <c r="D147" s="111"/>
      <c r="E147" s="19"/>
      <c r="F147" s="19"/>
      <c r="G147" s="19"/>
      <c r="H147" s="19"/>
      <c r="I147" s="37">
        <f t="shared" si="2"/>
        <v>0</v>
      </c>
      <c r="J147" s="37">
        <f>IF(B147="",0,VLOOKUP(B147,Tabla1[],2,0))</f>
        <v>0</v>
      </c>
      <c r="K147" s="37">
        <f t="shared" si="4"/>
        <v>0</v>
      </c>
      <c r="L147" s="112"/>
      <c r="M147" s="113"/>
    </row>
    <row r="148" spans="1:13" ht="16.5" customHeight="1" x14ac:dyDescent="0.3">
      <c r="A148" s="22"/>
      <c r="B148" s="34"/>
      <c r="C148" s="110"/>
      <c r="D148" s="111"/>
      <c r="E148" s="19"/>
      <c r="F148" s="19"/>
      <c r="G148" s="19"/>
      <c r="H148" s="19"/>
      <c r="I148" s="37">
        <f t="shared" si="2"/>
        <v>0</v>
      </c>
      <c r="J148" s="37">
        <f>IF(B148="",0,VLOOKUP(B148,Tabla1[],2,0))</f>
        <v>0</v>
      </c>
      <c r="K148" s="37">
        <f t="shared" si="4"/>
        <v>0</v>
      </c>
      <c r="L148" s="112"/>
      <c r="M148" s="113"/>
    </row>
    <row r="149" spans="1:13" ht="16.5" customHeight="1" x14ac:dyDescent="0.3">
      <c r="A149" s="22"/>
      <c r="B149" s="34"/>
      <c r="C149" s="110"/>
      <c r="D149" s="111"/>
      <c r="E149" s="19"/>
      <c r="F149" s="19"/>
      <c r="G149" s="19"/>
      <c r="H149" s="19"/>
      <c r="I149" s="37">
        <f t="shared" si="2"/>
        <v>0</v>
      </c>
      <c r="J149" s="37">
        <f>IF(B149="",0,VLOOKUP(B149,Tabla1[],2,0))</f>
        <v>0</v>
      </c>
      <c r="K149" s="37">
        <f t="shared" si="4"/>
        <v>0</v>
      </c>
      <c r="L149" s="112"/>
      <c r="M149" s="113"/>
    </row>
    <row r="150" spans="1:13" ht="16.5" customHeight="1" x14ac:dyDescent="0.3">
      <c r="A150" s="23"/>
      <c r="B150" s="34"/>
      <c r="C150" s="131"/>
      <c r="D150" s="132"/>
      <c r="E150" s="19"/>
      <c r="F150" s="19"/>
      <c r="G150" s="19"/>
      <c r="H150" s="19"/>
      <c r="I150" s="37">
        <f t="shared" si="2"/>
        <v>0</v>
      </c>
      <c r="J150" s="37">
        <f>IF(B150="",0,VLOOKUP(B150,Tabla1[],2,0))</f>
        <v>0</v>
      </c>
      <c r="K150" s="37">
        <f t="shared" si="4"/>
        <v>0</v>
      </c>
      <c r="L150" s="129"/>
      <c r="M150" s="130"/>
    </row>
    <row r="151" spans="1:13" ht="16.5" customHeight="1" x14ac:dyDescent="0.3">
      <c r="A151" s="47" t="s">
        <v>4</v>
      </c>
      <c r="B151" s="48"/>
      <c r="C151" s="49"/>
      <c r="D151" s="50"/>
      <c r="E151" s="39">
        <f>SUM(E3:E150)</f>
        <v>0</v>
      </c>
      <c r="F151" s="39">
        <f>SUM(F3:F150)</f>
        <v>0</v>
      </c>
      <c r="G151" s="39">
        <f>SUM(G3:G150)</f>
        <v>0</v>
      </c>
      <c r="H151" s="39">
        <f>SUM(H3:H150)</f>
        <v>0</v>
      </c>
      <c r="I151" s="38">
        <f>SUM(I3:I150)</f>
        <v>0</v>
      </c>
      <c r="J151" s="38"/>
      <c r="K151" s="38">
        <f>SUM(K3:K150)</f>
        <v>0</v>
      </c>
      <c r="L151" s="116"/>
      <c r="M151" s="117"/>
    </row>
    <row r="152" spans="1:13" ht="16.5" customHeight="1" x14ac:dyDescent="0.3">
      <c r="A152" s="47" t="s">
        <v>8</v>
      </c>
      <c r="B152" s="28"/>
      <c r="C152" s="36"/>
      <c r="D152" s="24"/>
      <c r="E152" s="52" t="s">
        <v>46</v>
      </c>
      <c r="F152" s="51"/>
      <c r="G152" s="135"/>
      <c r="H152" s="135"/>
      <c r="I152" s="135"/>
      <c r="J152" s="135"/>
      <c r="K152" s="135"/>
      <c r="L152" s="136"/>
      <c r="M152" s="24"/>
    </row>
    <row r="153" spans="1:13" ht="16.5" customHeight="1" x14ac:dyDescent="0.3">
      <c r="A153" s="55" t="s">
        <v>9</v>
      </c>
      <c r="B153" s="38">
        <f>D152+D153+D154+D155</f>
        <v>0</v>
      </c>
      <c r="C153" s="35"/>
      <c r="D153" s="25"/>
      <c r="E153" s="123"/>
      <c r="F153" s="124"/>
      <c r="G153" s="124"/>
      <c r="H153" s="124"/>
      <c r="I153" s="124"/>
      <c r="J153" s="124"/>
      <c r="K153" s="124"/>
      <c r="L153" s="125"/>
      <c r="M153" s="25"/>
    </row>
    <row r="154" spans="1:13" ht="16.5" customHeight="1" x14ac:dyDescent="0.3">
      <c r="A154" s="56" t="s">
        <v>14</v>
      </c>
      <c r="B154" s="19"/>
      <c r="C154" s="35"/>
      <c r="D154" s="25"/>
      <c r="E154" s="123"/>
      <c r="F154" s="124"/>
      <c r="G154" s="124"/>
      <c r="H154" s="124"/>
      <c r="I154" s="124"/>
      <c r="J154" s="124"/>
      <c r="K154" s="124"/>
      <c r="L154" s="125"/>
      <c r="M154" s="25"/>
    </row>
    <row r="155" spans="1:13" ht="16.5" customHeight="1" x14ac:dyDescent="0.3">
      <c r="A155" s="57" t="s">
        <v>28</v>
      </c>
      <c r="B155" s="39">
        <f>(E151-D152-D153-D154-D155-B154)</f>
        <v>0</v>
      </c>
      <c r="C155" s="12"/>
      <c r="D155" s="26"/>
      <c r="E155" s="126"/>
      <c r="F155" s="127"/>
      <c r="G155" s="127"/>
      <c r="H155" s="127"/>
      <c r="I155" s="127"/>
      <c r="J155" s="127"/>
      <c r="K155" s="127"/>
      <c r="L155" s="128"/>
      <c r="M155" s="26"/>
    </row>
    <row r="157" spans="1:13" ht="16.5" customHeight="1" x14ac:dyDescent="0.3">
      <c r="A157" s="86" t="s">
        <v>0</v>
      </c>
      <c r="B157" s="86" t="s">
        <v>161</v>
      </c>
      <c r="C157" s="86" t="s">
        <v>202</v>
      </c>
      <c r="D157" s="86" t="s">
        <v>184</v>
      </c>
    </row>
    <row r="158" spans="1:13" ht="16.5" customHeight="1" x14ac:dyDescent="0.3">
      <c r="A158" s="101"/>
      <c r="B158" s="95"/>
      <c r="C158" s="95"/>
      <c r="D158" s="96"/>
    </row>
    <row r="159" spans="1:13" ht="16.5" customHeight="1" x14ac:dyDescent="0.3">
      <c r="A159" s="102"/>
      <c r="B159" s="97"/>
      <c r="C159" s="97"/>
      <c r="D159" s="98"/>
    </row>
    <row r="160" spans="1:13" ht="16.5" customHeight="1" x14ac:dyDescent="0.3">
      <c r="A160" s="102"/>
      <c r="B160" s="97"/>
      <c r="C160" s="97"/>
      <c r="D160" s="98"/>
    </row>
    <row r="161" spans="1:4" ht="16.5" customHeight="1" x14ac:dyDescent="0.3">
      <c r="A161" s="102"/>
      <c r="B161" s="97"/>
      <c r="C161" s="97"/>
      <c r="D161" s="98"/>
    </row>
    <row r="162" spans="1:4" ht="16.5" customHeight="1" x14ac:dyDescent="0.3">
      <c r="A162" s="102"/>
      <c r="B162" s="97"/>
      <c r="C162" s="97"/>
      <c r="D162" s="98"/>
    </row>
    <row r="163" spans="1:4" ht="16.5" customHeight="1" x14ac:dyDescent="0.3">
      <c r="A163" s="102"/>
      <c r="B163" s="97"/>
      <c r="C163" s="97"/>
      <c r="D163" s="98"/>
    </row>
    <row r="164" spans="1:4" ht="16.5" customHeight="1" x14ac:dyDescent="0.3">
      <c r="A164" s="102"/>
      <c r="B164" s="97"/>
      <c r="C164" s="97"/>
      <c r="D164" s="98"/>
    </row>
    <row r="165" spans="1:4" ht="16.5" customHeight="1" x14ac:dyDescent="0.3">
      <c r="A165" s="102"/>
      <c r="B165" s="97"/>
      <c r="C165" s="97"/>
      <c r="D165" s="98"/>
    </row>
    <row r="166" spans="1:4" ht="16.5" customHeight="1" x14ac:dyDescent="0.3">
      <c r="A166" s="102"/>
      <c r="B166" s="97"/>
      <c r="C166" s="97"/>
      <c r="D166" s="98"/>
    </row>
    <row r="167" spans="1:4" ht="16.5" customHeight="1" x14ac:dyDescent="0.3">
      <c r="A167" s="102"/>
      <c r="B167" s="97"/>
      <c r="C167" s="97"/>
      <c r="D167" s="98"/>
    </row>
    <row r="168" spans="1:4" ht="16.5" customHeight="1" x14ac:dyDescent="0.3">
      <c r="A168" s="102"/>
      <c r="B168" s="97"/>
      <c r="C168" s="97"/>
      <c r="D168" s="98"/>
    </row>
    <row r="169" spans="1:4" ht="16.5" customHeight="1" x14ac:dyDescent="0.3">
      <c r="A169" s="102"/>
      <c r="B169" s="97"/>
      <c r="C169" s="97"/>
      <c r="D169" s="98"/>
    </row>
    <row r="170" spans="1:4" ht="16.5" customHeight="1" x14ac:dyDescent="0.3">
      <c r="A170" s="102"/>
      <c r="B170" s="97"/>
      <c r="C170" s="97"/>
      <c r="D170" s="98"/>
    </row>
    <row r="171" spans="1:4" ht="16.5" customHeight="1" x14ac:dyDescent="0.3">
      <c r="A171" s="102"/>
      <c r="B171" s="97"/>
      <c r="C171" s="97"/>
      <c r="D171" s="98"/>
    </row>
    <row r="172" spans="1:4" ht="16.5" customHeight="1" x14ac:dyDescent="0.3">
      <c r="A172" s="102"/>
      <c r="B172" s="97"/>
      <c r="C172" s="97"/>
      <c r="D172" s="98"/>
    </row>
    <row r="173" spans="1:4" ht="16.5" customHeight="1" x14ac:dyDescent="0.3">
      <c r="A173" s="102"/>
      <c r="B173" s="97"/>
      <c r="C173" s="97"/>
      <c r="D173" s="98"/>
    </row>
    <row r="174" spans="1:4" ht="16.5" customHeight="1" x14ac:dyDescent="0.3">
      <c r="A174" s="102"/>
      <c r="B174" s="97"/>
      <c r="C174" s="97"/>
      <c r="D174" s="98"/>
    </row>
    <row r="175" spans="1:4" ht="16.5" customHeight="1" x14ac:dyDescent="0.3">
      <c r="A175" s="102"/>
      <c r="B175" s="97"/>
      <c r="C175" s="97"/>
      <c r="D175" s="98"/>
    </row>
    <row r="176" spans="1:4" ht="16.5" customHeight="1" x14ac:dyDescent="0.3">
      <c r="A176" s="102"/>
      <c r="B176" s="97"/>
      <c r="C176" s="97"/>
      <c r="D176" s="98"/>
    </row>
    <row r="177" spans="1:4" ht="16.5" customHeight="1" x14ac:dyDescent="0.3">
      <c r="A177" s="103"/>
      <c r="B177" s="99"/>
      <c r="C177" s="99"/>
      <c r="D177" s="100"/>
    </row>
    <row r="424" spans="2:2" ht="16.5" customHeight="1" x14ac:dyDescent="0.3">
      <c r="B424" s="1">
        <v>6</v>
      </c>
    </row>
  </sheetData>
  <sheetProtection algorithmName="SHA-512" hashValue="BUWpWS/JnStYh6pHo2sitwc+vNY08BvI0HWgjHoMGyN7tm8AzL6CPqHWZF5b9EEE9q0wHejPhhXnQSWE2ybWLQ==" saltValue="9IlfoRZHwwAqGeyJ+jZnGQ==" spinCount="100000" sheet="1" objects="1" scenarios="1"/>
  <dataConsolidate/>
  <mergeCells count="304">
    <mergeCell ref="L151:M151"/>
    <mergeCell ref="G152:L152"/>
    <mergeCell ref="E153:L153"/>
    <mergeCell ref="E154:L154"/>
    <mergeCell ref="E155:L155"/>
    <mergeCell ref="C148:D148"/>
    <mergeCell ref="L148:M148"/>
    <mergeCell ref="C149:D149"/>
    <mergeCell ref="L149:M149"/>
    <mergeCell ref="C150:D150"/>
    <mergeCell ref="L150:M150"/>
    <mergeCell ref="C145:D145"/>
    <mergeCell ref="L145:M145"/>
    <mergeCell ref="C146:D146"/>
    <mergeCell ref="L146:M146"/>
    <mergeCell ref="C147:D147"/>
    <mergeCell ref="L147:M147"/>
    <mergeCell ref="C142:D142"/>
    <mergeCell ref="L142:M142"/>
    <mergeCell ref="C143:D143"/>
    <mergeCell ref="L143:M143"/>
    <mergeCell ref="C144:D144"/>
    <mergeCell ref="L144:M144"/>
    <mergeCell ref="C139:D139"/>
    <mergeCell ref="L139:M139"/>
    <mergeCell ref="C140:D140"/>
    <mergeCell ref="L140:M140"/>
    <mergeCell ref="C141:D141"/>
    <mergeCell ref="L141:M141"/>
    <mergeCell ref="C136:D136"/>
    <mergeCell ref="L136:M136"/>
    <mergeCell ref="C137:D137"/>
    <mergeCell ref="L137:M137"/>
    <mergeCell ref="C138:D138"/>
    <mergeCell ref="L138:M138"/>
    <mergeCell ref="C133:D133"/>
    <mergeCell ref="L133:M133"/>
    <mergeCell ref="C134:D134"/>
    <mergeCell ref="L134:M134"/>
    <mergeCell ref="C135:D135"/>
    <mergeCell ref="L135:M135"/>
    <mergeCell ref="C130:D130"/>
    <mergeCell ref="L130:M130"/>
    <mergeCell ref="C131:D131"/>
    <mergeCell ref="L131:M131"/>
    <mergeCell ref="C132:D132"/>
    <mergeCell ref="L132:M132"/>
    <mergeCell ref="C127:D127"/>
    <mergeCell ref="L127:M127"/>
    <mergeCell ref="C128:D128"/>
    <mergeCell ref="L128:M128"/>
    <mergeCell ref="C129:D129"/>
    <mergeCell ref="L129:M129"/>
    <mergeCell ref="C124:D124"/>
    <mergeCell ref="L124:M124"/>
    <mergeCell ref="C125:D125"/>
    <mergeCell ref="L125:M125"/>
    <mergeCell ref="C126:D126"/>
    <mergeCell ref="L126:M126"/>
    <mergeCell ref="C121:D121"/>
    <mergeCell ref="L121:M121"/>
    <mergeCell ref="C122:D122"/>
    <mergeCell ref="L122:M122"/>
    <mergeCell ref="C123:D123"/>
    <mergeCell ref="L123:M123"/>
    <mergeCell ref="C118:D118"/>
    <mergeCell ref="L118:M118"/>
    <mergeCell ref="C119:D119"/>
    <mergeCell ref="L119:M119"/>
    <mergeCell ref="C120:D120"/>
    <mergeCell ref="L120:M120"/>
    <mergeCell ref="C115:D115"/>
    <mergeCell ref="L115:M115"/>
    <mergeCell ref="C116:D116"/>
    <mergeCell ref="L116:M116"/>
    <mergeCell ref="C117:D117"/>
    <mergeCell ref="L117:M117"/>
    <mergeCell ref="C112:D112"/>
    <mergeCell ref="L112:M112"/>
    <mergeCell ref="C113:D113"/>
    <mergeCell ref="L113:M113"/>
    <mergeCell ref="C114:D114"/>
    <mergeCell ref="L114:M114"/>
    <mergeCell ref="C109:D109"/>
    <mergeCell ref="L109:M109"/>
    <mergeCell ref="C110:D110"/>
    <mergeCell ref="L110:M110"/>
    <mergeCell ref="C111:D111"/>
    <mergeCell ref="L111:M111"/>
    <mergeCell ref="C106:D106"/>
    <mergeCell ref="L106:M106"/>
    <mergeCell ref="C107:D107"/>
    <mergeCell ref="L107:M107"/>
    <mergeCell ref="C108:D108"/>
    <mergeCell ref="L108:M108"/>
    <mergeCell ref="C103:D103"/>
    <mergeCell ref="L103:M103"/>
    <mergeCell ref="C104:D104"/>
    <mergeCell ref="L104:M104"/>
    <mergeCell ref="C105:D105"/>
    <mergeCell ref="L105:M105"/>
    <mergeCell ref="C100:D100"/>
    <mergeCell ref="L100:M100"/>
    <mergeCell ref="C101:D101"/>
    <mergeCell ref="L101:M101"/>
    <mergeCell ref="C102:D102"/>
    <mergeCell ref="L102:M102"/>
    <mergeCell ref="C97:D97"/>
    <mergeCell ref="L97:M97"/>
    <mergeCell ref="C98:D98"/>
    <mergeCell ref="L98:M98"/>
    <mergeCell ref="C99:D99"/>
    <mergeCell ref="L99:M99"/>
    <mergeCell ref="C94:D94"/>
    <mergeCell ref="L94:M94"/>
    <mergeCell ref="C95:D95"/>
    <mergeCell ref="L95:M95"/>
    <mergeCell ref="C96:D96"/>
    <mergeCell ref="L96:M96"/>
    <mergeCell ref="C91:D91"/>
    <mergeCell ref="L91:M91"/>
    <mergeCell ref="C92:D92"/>
    <mergeCell ref="L92:M92"/>
    <mergeCell ref="C93:D93"/>
    <mergeCell ref="L93:M93"/>
    <mergeCell ref="C88:D88"/>
    <mergeCell ref="L88:M88"/>
    <mergeCell ref="C89:D89"/>
    <mergeCell ref="L89:M89"/>
    <mergeCell ref="C90:D90"/>
    <mergeCell ref="L90:M90"/>
    <mergeCell ref="C85:D85"/>
    <mergeCell ref="L85:M85"/>
    <mergeCell ref="C86:D86"/>
    <mergeCell ref="L86:M86"/>
    <mergeCell ref="C87:D87"/>
    <mergeCell ref="L87:M87"/>
    <mergeCell ref="C82:D82"/>
    <mergeCell ref="L82:M82"/>
    <mergeCell ref="C83:D83"/>
    <mergeCell ref="L83:M83"/>
    <mergeCell ref="C84:D84"/>
    <mergeCell ref="L84:M84"/>
    <mergeCell ref="C79:D79"/>
    <mergeCell ref="L79:M79"/>
    <mergeCell ref="C80:D80"/>
    <mergeCell ref="L80:M80"/>
    <mergeCell ref="C81:D81"/>
    <mergeCell ref="L81:M81"/>
    <mergeCell ref="C76:D76"/>
    <mergeCell ref="L76:M76"/>
    <mergeCell ref="C77:D77"/>
    <mergeCell ref="L77:M77"/>
    <mergeCell ref="C78:D78"/>
    <mergeCell ref="L78:M78"/>
    <mergeCell ref="C73:D73"/>
    <mergeCell ref="L73:M73"/>
    <mergeCell ref="C74:D74"/>
    <mergeCell ref="L74:M74"/>
    <mergeCell ref="C75:D75"/>
    <mergeCell ref="L75:M75"/>
    <mergeCell ref="C70:D70"/>
    <mergeCell ref="L70:M70"/>
    <mergeCell ref="C71:D71"/>
    <mergeCell ref="L71:M71"/>
    <mergeCell ref="C72:D72"/>
    <mergeCell ref="L72:M72"/>
    <mergeCell ref="C67:D67"/>
    <mergeCell ref="L67:M67"/>
    <mergeCell ref="C68:D68"/>
    <mergeCell ref="L68:M68"/>
    <mergeCell ref="C69:D69"/>
    <mergeCell ref="L69:M69"/>
    <mergeCell ref="C64:D64"/>
    <mergeCell ref="L64:M64"/>
    <mergeCell ref="C65:D65"/>
    <mergeCell ref="L65:M65"/>
    <mergeCell ref="C66:D66"/>
    <mergeCell ref="L66:M66"/>
    <mergeCell ref="C61:D61"/>
    <mergeCell ref="L61:M61"/>
    <mergeCell ref="C62:D62"/>
    <mergeCell ref="L62:M62"/>
    <mergeCell ref="C63:D63"/>
    <mergeCell ref="L63:M63"/>
    <mergeCell ref="C58:D58"/>
    <mergeCell ref="L58:M58"/>
    <mergeCell ref="C59:D59"/>
    <mergeCell ref="L59:M59"/>
    <mergeCell ref="C60:D60"/>
    <mergeCell ref="L60:M60"/>
    <mergeCell ref="C55:D55"/>
    <mergeCell ref="L55:M55"/>
    <mergeCell ref="C56:D56"/>
    <mergeCell ref="L56:M56"/>
    <mergeCell ref="C57:D57"/>
    <mergeCell ref="L57:M57"/>
    <mergeCell ref="C52:D52"/>
    <mergeCell ref="L52:M52"/>
    <mergeCell ref="C53:D53"/>
    <mergeCell ref="L53:M53"/>
    <mergeCell ref="C54:D54"/>
    <mergeCell ref="L54:M54"/>
    <mergeCell ref="C49:D49"/>
    <mergeCell ref="L49:M49"/>
    <mergeCell ref="C50:D50"/>
    <mergeCell ref="L50:M50"/>
    <mergeCell ref="C51:D51"/>
    <mergeCell ref="L51:M51"/>
    <mergeCell ref="C46:D46"/>
    <mergeCell ref="L46:M46"/>
    <mergeCell ref="C47:D47"/>
    <mergeCell ref="L47:M47"/>
    <mergeCell ref="C48:D48"/>
    <mergeCell ref="L48:M48"/>
    <mergeCell ref="C43:D43"/>
    <mergeCell ref="L43:M43"/>
    <mergeCell ref="C44:D44"/>
    <mergeCell ref="L44:M44"/>
    <mergeCell ref="C45:D45"/>
    <mergeCell ref="L45:M45"/>
    <mergeCell ref="C40:D40"/>
    <mergeCell ref="L40:M40"/>
    <mergeCell ref="C41:D41"/>
    <mergeCell ref="L41:M41"/>
    <mergeCell ref="C42:D42"/>
    <mergeCell ref="L42:M42"/>
    <mergeCell ref="C37:D37"/>
    <mergeCell ref="L37:M37"/>
    <mergeCell ref="C38:D38"/>
    <mergeCell ref="L38:M38"/>
    <mergeCell ref="C39:D39"/>
    <mergeCell ref="L39:M39"/>
    <mergeCell ref="C34:D34"/>
    <mergeCell ref="L34:M34"/>
    <mergeCell ref="C35:D35"/>
    <mergeCell ref="L35:M35"/>
    <mergeCell ref="C36:D36"/>
    <mergeCell ref="L36:M36"/>
    <mergeCell ref="C31:D31"/>
    <mergeCell ref="L31:M31"/>
    <mergeCell ref="C32:D32"/>
    <mergeCell ref="L32:M32"/>
    <mergeCell ref="C33:D33"/>
    <mergeCell ref="L33:M33"/>
    <mergeCell ref="C28:D28"/>
    <mergeCell ref="L28:M28"/>
    <mergeCell ref="C29:D29"/>
    <mergeCell ref="L29:M29"/>
    <mergeCell ref="C30:D30"/>
    <mergeCell ref="L30:M30"/>
    <mergeCell ref="L25:M25"/>
    <mergeCell ref="C26:D26"/>
    <mergeCell ref="L26:M26"/>
    <mergeCell ref="C27:D27"/>
    <mergeCell ref="L27:M27"/>
    <mergeCell ref="C22:D22"/>
    <mergeCell ref="L22:M22"/>
    <mergeCell ref="C25:D25"/>
    <mergeCell ref="L23:M23"/>
    <mergeCell ref="C24:D24"/>
    <mergeCell ref="L24:M24"/>
    <mergeCell ref="C19:D19"/>
    <mergeCell ref="L19:M19"/>
    <mergeCell ref="C20:D20"/>
    <mergeCell ref="L20:M20"/>
    <mergeCell ref="C21:D21"/>
    <mergeCell ref="L21:M21"/>
    <mergeCell ref="C16:D16"/>
    <mergeCell ref="L16:M16"/>
    <mergeCell ref="C17:D17"/>
    <mergeCell ref="L17:M17"/>
    <mergeCell ref="C18:D18"/>
    <mergeCell ref="L18:M18"/>
    <mergeCell ref="C13:D13"/>
    <mergeCell ref="L13:M13"/>
    <mergeCell ref="C15:D15"/>
    <mergeCell ref="L14:M14"/>
    <mergeCell ref="L15:M15"/>
    <mergeCell ref="C10:D10"/>
    <mergeCell ref="L10:M10"/>
    <mergeCell ref="C11:D11"/>
    <mergeCell ref="L11:M11"/>
    <mergeCell ref="C12:D12"/>
    <mergeCell ref="L12:M12"/>
    <mergeCell ref="C8:D8"/>
    <mergeCell ref="L8:M8"/>
    <mergeCell ref="C9:D9"/>
    <mergeCell ref="L9:M9"/>
    <mergeCell ref="C4:D4"/>
    <mergeCell ref="L4:M4"/>
    <mergeCell ref="C5:D5"/>
    <mergeCell ref="L5:M5"/>
    <mergeCell ref="C6:D6"/>
    <mergeCell ref="L6:M6"/>
    <mergeCell ref="A1:B1"/>
    <mergeCell ref="F1:G1"/>
    <mergeCell ref="H1:M1"/>
    <mergeCell ref="C2:D2"/>
    <mergeCell ref="L2:M2"/>
    <mergeCell ref="C3:D3"/>
    <mergeCell ref="L3:M3"/>
    <mergeCell ref="C7:D7"/>
    <mergeCell ref="L7:M7"/>
  </mergeCells>
  <conditionalFormatting sqref="B153 B155 E151:K151">
    <cfRule type="cellIs" dxfId="65" priority="75" operator="equal">
      <formula>0</formula>
    </cfRule>
  </conditionalFormatting>
  <conditionalFormatting sqref="E151:K151 E3:J70 E118:J150 J4:J150">
    <cfRule type="cellIs" dxfId="64" priority="74" operator="lessThan">
      <formula>0</formula>
    </cfRule>
  </conditionalFormatting>
  <conditionalFormatting sqref="C150 B118:B150 B6:B70 C5:C13 C15:C22 C24:C25">
    <cfRule type="containsText" dxfId="63" priority="72" operator="containsText" text="reposicion">
      <formula>NOT(ISERROR(SEARCH("reposicion",B5)))</formula>
    </cfRule>
    <cfRule type="containsText" dxfId="62" priority="73" operator="containsText" text="devolucion">
      <formula>NOT(ISERROR(SEARCH("devolucion",B5)))</formula>
    </cfRule>
  </conditionalFormatting>
  <conditionalFormatting sqref="B155">
    <cfRule type="cellIs" dxfId="61" priority="71" operator="lessThan">
      <formula>0</formula>
    </cfRule>
  </conditionalFormatting>
  <conditionalFormatting sqref="B3:B5">
    <cfRule type="containsText" dxfId="60" priority="69" operator="containsText" text="reposicion">
      <formula>NOT(ISERROR(SEARCH("reposicion",B3)))</formula>
    </cfRule>
    <cfRule type="containsText" dxfId="59" priority="70" operator="containsText" text="devolucion">
      <formula>NOT(ISERROR(SEARCH("devolucion",B3)))</formula>
    </cfRule>
  </conditionalFormatting>
  <conditionalFormatting sqref="C32:C70 C118:C149">
    <cfRule type="containsText" dxfId="58" priority="67" operator="containsText" text="reposicion">
      <formula>NOT(ISERROR(SEARCH("reposicion",C32)))</formula>
    </cfRule>
    <cfRule type="containsText" dxfId="57" priority="68" operator="containsText" text="devolucion">
      <formula>NOT(ISERROR(SEARCH("devolucion",C32)))</formula>
    </cfRule>
  </conditionalFormatting>
  <conditionalFormatting sqref="B118:B150 B6:B70">
    <cfRule type="cellIs" dxfId="56" priority="65" operator="equal">
      <formula>0</formula>
    </cfRule>
  </conditionalFormatting>
  <conditionalFormatting sqref="I3:I67">
    <cfRule type="cellIs" dxfId="55" priority="64" operator="equal">
      <formula>0</formula>
    </cfRule>
  </conditionalFormatting>
  <conditionalFormatting sqref="I69:J70 I151:K151 I153:K163 I118:J150">
    <cfRule type="cellIs" dxfId="54" priority="63" operator="equal">
      <formula>0</formula>
    </cfRule>
  </conditionalFormatting>
  <conditionalFormatting sqref="I68:J69 J3:J150">
    <cfRule type="cellIs" dxfId="53" priority="62" operator="equal">
      <formula>0</formula>
    </cfRule>
  </conditionalFormatting>
  <conditionalFormatting sqref="E71:J81 E108:J117">
    <cfRule type="cellIs" dxfId="52" priority="61" operator="lessThan">
      <formula>0</formula>
    </cfRule>
  </conditionalFormatting>
  <conditionalFormatting sqref="B71:B81 B108:B117">
    <cfRule type="containsText" dxfId="51" priority="59" operator="containsText" text="reposicion">
      <formula>NOT(ISERROR(SEARCH("reposicion",B71)))</formula>
    </cfRule>
    <cfRule type="containsText" dxfId="50" priority="60" operator="containsText" text="devolucion">
      <formula>NOT(ISERROR(SEARCH("devolucion",B71)))</formula>
    </cfRule>
  </conditionalFormatting>
  <conditionalFormatting sqref="C71:C81 C108:C117">
    <cfRule type="containsText" dxfId="49" priority="57" operator="containsText" text="reposicion">
      <formula>NOT(ISERROR(SEARCH("reposicion",C71)))</formula>
    </cfRule>
    <cfRule type="containsText" dxfId="48" priority="58" operator="containsText" text="devolucion">
      <formula>NOT(ISERROR(SEARCH("devolucion",C71)))</formula>
    </cfRule>
  </conditionalFormatting>
  <conditionalFormatting sqref="B71:B81 B108:B117">
    <cfRule type="cellIs" dxfId="47" priority="56" operator="equal">
      <formula>0</formula>
    </cfRule>
  </conditionalFormatting>
  <conditionalFormatting sqref="I71:J81 I108:J117">
    <cfRule type="cellIs" dxfId="46" priority="55" operator="equal">
      <formula>0</formula>
    </cfRule>
  </conditionalFormatting>
  <conditionalFormatting sqref="E151:K151 B153:B155 D152:D155 M152:M155 E3:J150">
    <cfRule type="cellIs" dxfId="45" priority="54" operator="lessThan">
      <formula>0</formula>
    </cfRule>
  </conditionalFormatting>
  <conditionalFormatting sqref="B82:B107">
    <cfRule type="containsText" dxfId="44" priority="52" operator="containsText" text="reposicion">
      <formula>NOT(ISERROR(SEARCH("reposicion",B82)))</formula>
    </cfRule>
    <cfRule type="containsText" dxfId="43" priority="53" operator="containsText" text="devolucion">
      <formula>NOT(ISERROR(SEARCH("devolucion",B82)))</formula>
    </cfRule>
  </conditionalFormatting>
  <conditionalFormatting sqref="C82:C107">
    <cfRule type="containsText" dxfId="42" priority="50" operator="containsText" text="reposicion">
      <formula>NOT(ISERROR(SEARCH("reposicion",C82)))</formula>
    </cfRule>
    <cfRule type="containsText" dxfId="41" priority="51" operator="containsText" text="devolucion">
      <formula>NOT(ISERROR(SEARCH("devolucion",C82)))</formula>
    </cfRule>
  </conditionalFormatting>
  <conditionalFormatting sqref="B82:B107">
    <cfRule type="cellIs" dxfId="40" priority="49" operator="equal">
      <formula>0</formula>
    </cfRule>
  </conditionalFormatting>
  <conditionalFormatting sqref="I82:J107">
    <cfRule type="cellIs" dxfId="39" priority="48" operator="equal">
      <formula>0</formula>
    </cfRule>
  </conditionalFormatting>
  <conditionalFormatting sqref="H1:M1">
    <cfRule type="cellIs" dxfId="38" priority="39" operator="equal">
      <formula>6</formula>
    </cfRule>
  </conditionalFormatting>
  <conditionalFormatting sqref="K3:K150">
    <cfRule type="cellIs" dxfId="37" priority="21" operator="lessThan">
      <formula>0</formula>
    </cfRule>
  </conditionalFormatting>
  <conditionalFormatting sqref="K68">
    <cfRule type="cellIs" dxfId="36" priority="20" operator="equal">
      <formula>0</formula>
    </cfRule>
  </conditionalFormatting>
  <conditionalFormatting sqref="K3:K150">
    <cfRule type="cellIs" dxfId="35" priority="19" operator="equal">
      <formula>0</formula>
    </cfRule>
  </conditionalFormatting>
  <conditionalFormatting sqref="K69:K70 K118:K150">
    <cfRule type="cellIs" dxfId="34" priority="18" operator="equal">
      <formula>0</formula>
    </cfRule>
  </conditionalFormatting>
  <conditionalFormatting sqref="K68:K69">
    <cfRule type="cellIs" dxfId="33" priority="17" operator="equal">
      <formula>0</formula>
    </cfRule>
  </conditionalFormatting>
  <conditionalFormatting sqref="K71:K81 K108:K117">
    <cfRule type="cellIs" dxfId="32" priority="16" operator="lessThan">
      <formula>0</formula>
    </cfRule>
  </conditionalFormatting>
  <conditionalFormatting sqref="K71:K81 K108:K117">
    <cfRule type="cellIs" dxfId="31" priority="15" operator="equal">
      <formula>0</formula>
    </cfRule>
  </conditionalFormatting>
  <conditionalFormatting sqref="K3:K150">
    <cfRule type="cellIs" dxfId="30" priority="14" operator="lessThan">
      <formula>0</formula>
    </cfRule>
  </conditionalFormatting>
  <conditionalFormatting sqref="K82:K107">
    <cfRule type="cellIs" dxfId="29" priority="13" operator="equal">
      <formula>0</formula>
    </cfRule>
  </conditionalFormatting>
  <conditionalFormatting sqref="K44:K46 K67">
    <cfRule type="cellIs" dxfId="28" priority="12" operator="lessThan">
      <formula>0</formula>
    </cfRule>
  </conditionalFormatting>
  <conditionalFormatting sqref="K44 K67">
    <cfRule type="cellIs" dxfId="27" priority="11" operator="equal">
      <formula>0</formula>
    </cfRule>
  </conditionalFormatting>
  <conditionalFormatting sqref="K45:K46">
    <cfRule type="cellIs" dxfId="26" priority="10" operator="equal">
      <formula>0</formula>
    </cfRule>
  </conditionalFormatting>
  <conditionalFormatting sqref="K44:K45 K67">
    <cfRule type="cellIs" dxfId="25" priority="9" operator="equal">
      <formula>0</formula>
    </cfRule>
  </conditionalFormatting>
  <conditionalFormatting sqref="K47:K57">
    <cfRule type="cellIs" dxfId="24" priority="8" operator="lessThan">
      <formula>0</formula>
    </cfRule>
  </conditionalFormatting>
  <conditionalFormatting sqref="K47:K57">
    <cfRule type="cellIs" dxfId="23" priority="7" operator="equal">
      <formula>0</formula>
    </cfRule>
  </conditionalFormatting>
  <conditionalFormatting sqref="K58:K66">
    <cfRule type="cellIs" dxfId="22" priority="6" operator="lessThan">
      <formula>0</formula>
    </cfRule>
  </conditionalFormatting>
  <conditionalFormatting sqref="K58:K66">
    <cfRule type="cellIs" dxfId="21" priority="5" operator="equal">
      <formula>0</formula>
    </cfRule>
  </conditionalFormatting>
  <conditionalFormatting sqref="C3:C4">
    <cfRule type="containsText" dxfId="20" priority="3" operator="containsText" text="reposicion">
      <formula>NOT(ISERROR(SEARCH("reposicion",C3)))</formula>
    </cfRule>
    <cfRule type="containsText" dxfId="19" priority="4" operator="containsText" text="devolucion">
      <formula>NOT(ISERROR(SEARCH("devolucion",C3)))</formula>
    </cfRule>
  </conditionalFormatting>
  <conditionalFormatting sqref="C26:C31">
    <cfRule type="containsText" dxfId="18" priority="1" operator="containsText" text="reposicion">
      <formula>NOT(ISERROR(SEARCH("reposicion",C26)))</formula>
    </cfRule>
    <cfRule type="containsText" dxfId="17" priority="2" operator="containsText" text="devolucion">
      <formula>NOT(ISERROR(SEARCH("devolucion",C26)))</formula>
    </cfRule>
  </conditionalFormatting>
  <dataValidations xWindow="625" yWindow="637" count="6">
    <dataValidation allowBlank="1" showInputMessage="1" showErrorMessage="1" promptTitle="SOBRANTE DEL DIA" prompt="TECLEE EL VALOR DEL SOBRANTE EN CASO DE HABERLO" sqref="O2"/>
    <dataValidation allowBlank="1" showInputMessage="1" showErrorMessage="1" promptTitle="Tercio del Día" sqref="N2"/>
    <dataValidation type="whole" allowBlank="1" showInputMessage="1" showErrorMessage="1" errorTitle="Valor Incorrecto" error="Entre solo Valores Permitidos" promptTitle="Valor de la(s) Tarjeta(s) en cuc" sqref="H3:H150">
      <formula1>0</formula1>
      <formula2>168</formula2>
    </dataValidation>
    <dataValidation type="decimal" allowBlank="1" showInputMessage="1" showErrorMessage="1" errorTitle="ENTRADA DE VALOR INCORRECTO" promptTitle="Importante" prompt="Teclear (-) en caso de Devolución" sqref="E3:G150">
      <formula1>-1000</formula1>
      <formula2>1000</formula2>
    </dataValidation>
    <dataValidation type="time" allowBlank="1" showInputMessage="1" showErrorMessage="1" errorTitle="Hora Incorrecta" error="Entre la hora de forma correcta:_x000a_HH:MM" sqref="A3:A150">
      <formula1>0</formula1>
      <formula2>0.999988425925926</formula2>
    </dataValidation>
    <dataValidation type="decimal" allowBlank="1" showInputMessage="1" showErrorMessage="1" errorTitle="Valor Incorrecto" error="Entre solo Valores Permitidos" sqref="M152:M155 B154 D152:D155 I3:I150 K3:K150">
      <formula1>0</formula1>
      <formula2>10000</formula2>
    </dataValidation>
  </dataValidations>
  <printOptions horizontalCentered="1" verticalCentered="1"/>
  <pageMargins left="0" right="0" top="0" bottom="0" header="0" footer="0"/>
  <pageSetup scale="31" orientation="portrait" r:id="rId1"/>
  <extLst>
    <ext xmlns:x14="http://schemas.microsoft.com/office/spreadsheetml/2009/9/main" uri="{CCE6A557-97BC-4b89-ADB6-D9C93CAAB3DF}">
      <x14:dataValidations xmlns:xm="http://schemas.microsoft.com/office/excel/2006/main" xWindow="625" yWindow="637" count="3">
        <x14:dataValidation type="list" allowBlank="1" showInputMessage="1" showErrorMessage="1" errorTitle="ENTRADA INCORRECTA" error="TECLEE SOLO VALORES DE LA LISTA" promptTitle="TRABAJO REALIZADO" prompt="TECLEE O SELECCIONE DE LA LISTA LA PIEZA O TRABAJO">
          <x14:formula1>
            <xm:f>DEN!$D$3:$D$203</xm:f>
          </x14:formula1>
          <xm:sqref>B3:B150</xm:sqref>
        </x14:dataValidation>
        <x14:dataValidation type="list" allowBlank="1" showInputMessage="1" showErrorMessage="1" errorTitle="Nombre Incorrecto" error="Introduzca un Nombre Valido">
          <x14:formula1>
            <xm:f>DEN!$A:$A</xm:f>
          </x14:formula1>
          <xm:sqref>L3:M150</xm:sqref>
        </x14:dataValidation>
        <x14:dataValidation type="list" allowBlank="1" showInputMessage="1" showErrorMessage="1">
          <x14:formula1>
            <xm:f>DEN!$A$3:$A$38</xm:f>
          </x14:formula1>
          <xm:sqref>B158:B177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zoomScaleNormal="100" zoomScalePageLayoutView="150" workbookViewId="0">
      <selection activeCell="D33" sqref="D33:E33"/>
    </sheetView>
  </sheetViews>
  <sheetFormatPr baseColWidth="10" defaultColWidth="9.109375" defaultRowHeight="16.5" customHeight="1" x14ac:dyDescent="0.3"/>
  <cols>
    <col min="2" max="2" width="8.88671875" customWidth="1"/>
    <col min="3" max="3" width="17.44140625" customWidth="1"/>
    <col min="4" max="4" width="8.109375" style="1" customWidth="1"/>
    <col min="5" max="5" width="10" style="1" customWidth="1"/>
    <col min="6" max="6" width="1.33203125" style="1" customWidth="1"/>
    <col min="7" max="7" width="11" customWidth="1"/>
    <col min="10" max="10" width="12" bestFit="1" customWidth="1"/>
    <col min="14" max="14" width="10.44140625" customWidth="1"/>
  </cols>
  <sheetData>
    <row r="1" spans="1:14" s="1" customFormat="1" ht="16.5" customHeight="1" x14ac:dyDescent="0.3">
      <c r="B1" s="158"/>
      <c r="C1" s="158"/>
      <c r="D1" s="158"/>
      <c r="E1" s="158"/>
      <c r="F1" s="158"/>
      <c r="G1" s="158"/>
    </row>
    <row r="2" spans="1:14" ht="16.5" customHeight="1" x14ac:dyDescent="0.3">
      <c r="B2" s="58" t="s">
        <v>29</v>
      </c>
      <c r="C2" s="59" t="str">
        <f>Domingo!C1</f>
        <v>V</v>
      </c>
      <c r="D2" s="58" t="s">
        <v>30</v>
      </c>
      <c r="E2" s="60">
        <f>Domingo!H1</f>
        <v>43989</v>
      </c>
      <c r="F2" s="61" t="s">
        <v>31</v>
      </c>
      <c r="G2" s="62">
        <f>Sabado!H1</f>
        <v>43995</v>
      </c>
      <c r="H2" s="63"/>
      <c r="I2" s="64"/>
      <c r="J2" s="58" t="s">
        <v>161</v>
      </c>
      <c r="K2" s="44" t="s">
        <v>159</v>
      </c>
      <c r="L2" s="46" t="s">
        <v>188</v>
      </c>
      <c r="N2" s="86" t="s">
        <v>189</v>
      </c>
    </row>
    <row r="3" spans="1:14" s="1" customFormat="1" ht="16.5" customHeight="1" x14ac:dyDescent="0.3">
      <c r="A3" s="9"/>
      <c r="B3" s="165"/>
      <c r="C3" s="165"/>
      <c r="D3" s="165"/>
      <c r="E3" s="165"/>
      <c r="F3" s="165"/>
      <c r="G3" s="165"/>
      <c r="H3" s="64"/>
      <c r="I3" s="64"/>
      <c r="J3" s="65" t="s">
        <v>68</v>
      </c>
      <c r="K3" s="66">
        <f ca="1">ROUND(SUMIF(Domingo!$L$3:$M$150,J3,Domingo!$K$3:$K$150)+SUMIF(Lunes!$L$3:$M$150,J3,Lunes!$K$3:$K$150)+SUMIF(Martes!$L$3:$M$150,J3,Martes!$K$3:$K$150)+SUMIF(Miercoles!$L$3:$M$150,J3,Miercoles!$K$3:$K$150)+SUMIF(Jueves!$L$3:$M$150,J3,Jueves!$K$3:$K$150)+SUMIF(Viernes!$L$3:$M$150,J3,Viernes!$K$3:$K$150)+SUMIF(Sabado!$L$3:$M$150,J3,Sabado!$K$3:$K$150),0)</f>
        <v>0</v>
      </c>
      <c r="L3" s="66">
        <f ca="1">K3+F15</f>
        <v>0</v>
      </c>
      <c r="N3" s="86">
        <f>ROUND(((D4-D5-D7-D6)/3),2)</f>
        <v>0</v>
      </c>
    </row>
    <row r="4" spans="1:14" ht="16.5" customHeight="1" x14ac:dyDescent="0.3">
      <c r="A4" s="10"/>
      <c r="B4" s="133" t="s">
        <v>10</v>
      </c>
      <c r="C4" s="134"/>
      <c r="D4" s="159">
        <f>Domingo!E151+Lunes!E151+Martes!E151+Miercoles!E151+Jueves!E151+Viernes!E151+Sabado!E151</f>
        <v>0</v>
      </c>
      <c r="E4" s="160"/>
      <c r="F4" s="160"/>
      <c r="G4" s="161"/>
      <c r="H4" s="64"/>
      <c r="I4" s="64"/>
      <c r="J4" s="67" t="s">
        <v>69</v>
      </c>
      <c r="K4" s="68">
        <f ca="1">ROUND(SUMIF(Domingo!$L$3:$M$150,J4,Domingo!$K$3:$K$150)+SUMIF(Lunes!$L$3:$M$150,J4,Lunes!$K$3:$K$150)+SUMIF(Martes!$L$3:$M$150,J4,Martes!$K$3:$K$150)+SUMIF(Miercoles!$L$3:$M$150,J4,Miercoles!$K$3:$K$150)+SUMIF(Jueves!$L$3:$M$150,J4,Jueves!$K$3:$K$150)+SUMIF(Viernes!$L$3:$M$150,J4,Viernes!$K$3:$K$150)+SUMIF(Sabado!$L$3:$M$150,J4,Sabado!$K$3:$K$150),0)</f>
        <v>0</v>
      </c>
      <c r="L4" s="68">
        <f ca="1">K4+F16</f>
        <v>0</v>
      </c>
    </row>
    <row r="5" spans="1:14" ht="16.5" customHeight="1" x14ac:dyDescent="0.3">
      <c r="A5" s="10"/>
      <c r="B5" s="166" t="s">
        <v>11</v>
      </c>
      <c r="C5" s="167"/>
      <c r="D5" s="162">
        <f>Domingo!F151+Lunes!F151+Martes!F151+Miercoles!F151+Jueves!F151+Viernes!F151+Sabado!F151</f>
        <v>0</v>
      </c>
      <c r="E5" s="163"/>
      <c r="F5" s="163"/>
      <c r="G5" s="164"/>
      <c r="H5" s="64"/>
      <c r="I5" s="64"/>
      <c r="J5" s="67" t="s">
        <v>70</v>
      </c>
      <c r="K5" s="68">
        <f ca="1">ROUND(SUMIF(Domingo!$L$3:$M$150,J5,Domingo!$K$3:$K$150)+SUMIF(Lunes!$L$3:$M$150,J5,Lunes!$K$3:$K$150)+SUMIF(Martes!$L$3:$M$150,J5,Martes!$K$3:$K$150)+SUMIF(Miercoles!$L$3:$M$150,J5,Miercoles!$K$3:$K$150)+SUMIF(Jueves!$L$3:$M$150,J5,Jueves!$K$3:$K$150)+SUMIF(Viernes!$L$3:$M$150,J5,Viernes!$K$3:$K$150)+SUMIF(Sabado!$L$3:$M$150,J5,Sabado!$K$3:$K$150),0)</f>
        <v>0</v>
      </c>
      <c r="L5" s="68">
        <f ca="1">K5+F17</f>
        <v>0</v>
      </c>
    </row>
    <row r="6" spans="1:14" ht="16.5" customHeight="1" x14ac:dyDescent="0.3">
      <c r="A6" s="10"/>
      <c r="B6" s="166" t="s">
        <v>12</v>
      </c>
      <c r="C6" s="167"/>
      <c r="D6" s="162">
        <f>Domingo!G151+Lunes!G151+Martes!G151+Miercoles!G151+Jueves!G151+Viernes!G151+Sabado!G151</f>
        <v>0</v>
      </c>
      <c r="E6" s="163"/>
      <c r="F6" s="163"/>
      <c r="G6" s="164"/>
      <c r="H6" s="64"/>
      <c r="I6" s="64"/>
      <c r="J6" s="67" t="s">
        <v>204</v>
      </c>
      <c r="K6" s="68"/>
      <c r="L6" s="68">
        <f>K6+F18</f>
        <v>40</v>
      </c>
    </row>
    <row r="7" spans="1:14" ht="16.5" customHeight="1" x14ac:dyDescent="0.3">
      <c r="A7" s="10"/>
      <c r="B7" s="166" t="s">
        <v>43</v>
      </c>
      <c r="C7" s="167"/>
      <c r="D7" s="162">
        <f>Domingo!H151+Lunes!H151+Martes!H151+Miercoles!H151+Jueves!H151+Viernes!H151+Sabado!H151</f>
        <v>0</v>
      </c>
      <c r="E7" s="163"/>
      <c r="F7" s="163"/>
      <c r="G7" s="164"/>
      <c r="H7" s="64"/>
      <c r="I7" s="64"/>
      <c r="J7" s="67" t="s">
        <v>71</v>
      </c>
      <c r="K7" s="68">
        <f ca="1">ROUND(SUMIF(Domingo!$L$3:$M$150,J7,Domingo!$K$3:$K$150)+SUMIF(Lunes!$L$3:$M$150,J7,Lunes!$K$3:$K$150)+SUMIF(Martes!$L$3:$M$150,J7,Martes!$K$3:$K$150)+SUMIF(Miercoles!$L$3:$M$150,J7,Miercoles!$K$3:$K$150)+SUMIF(Jueves!$L$3:$M$150,J7,Jueves!$K$3:$K$150)+SUMIF(Viernes!$L$3:$M$150,J7,Viernes!$K$3:$K$150)+SUMIF(Sabado!$L$3:$M$150,J7,Sabado!$K$3:$K$150),0)</f>
        <v>0</v>
      </c>
      <c r="L7" s="68">
        <f ca="1">K7+F19</f>
        <v>0</v>
      </c>
    </row>
    <row r="8" spans="1:14" ht="16.5" customHeight="1" x14ac:dyDescent="0.3">
      <c r="A8" s="10"/>
      <c r="B8" s="166" t="s">
        <v>13</v>
      </c>
      <c r="C8" s="167"/>
      <c r="D8" s="162">
        <f>Domingo!B154+Lunes!B154+Martes!B154+Miercoles!B154+Jueves!B154+Viernes!B154+Sabado!B154</f>
        <v>0</v>
      </c>
      <c r="E8" s="163"/>
      <c r="F8" s="163"/>
      <c r="G8" s="164"/>
      <c r="H8" s="64"/>
      <c r="I8" s="64"/>
      <c r="J8" s="67" t="s">
        <v>74</v>
      </c>
      <c r="K8" s="68"/>
      <c r="L8" s="68">
        <f ca="1">K8+F21</f>
        <v>0</v>
      </c>
    </row>
    <row r="9" spans="1:14" s="1" customFormat="1" ht="16.5" customHeight="1" x14ac:dyDescent="0.3">
      <c r="A9" s="10"/>
      <c r="B9" s="166" t="s">
        <v>44</v>
      </c>
      <c r="C9" s="168"/>
      <c r="D9" s="162">
        <f>SUM(Domingo!M152:M155)+SUM(Lunes!M152:M155)+SUM(Martes!M152:M155)+SUM(Miercoles!M152:M155)+SUM(Jueves!M152:M155)+SUM(Viernes!M152:M155)+SUM(Sabado!M152:M155)</f>
        <v>0</v>
      </c>
      <c r="E9" s="163"/>
      <c r="F9" s="163"/>
      <c r="G9" s="164"/>
      <c r="H9" s="64"/>
      <c r="I9" s="64"/>
      <c r="J9" s="67" t="s">
        <v>75</v>
      </c>
      <c r="K9" s="68"/>
      <c r="L9" s="68">
        <f t="shared" ref="L9:L15" ca="1" si="0">K9+F22</f>
        <v>0</v>
      </c>
    </row>
    <row r="10" spans="1:14" ht="16.5" customHeight="1" x14ac:dyDescent="0.3">
      <c r="A10" s="10"/>
      <c r="B10" s="166" t="s">
        <v>6</v>
      </c>
      <c r="C10" s="167"/>
      <c r="D10" s="162">
        <f>Domingo!B153+Lunes!B153+Martes!B153+Miercoles!B153+Jueves!B153+Viernes!B153+Sabado!B153</f>
        <v>0</v>
      </c>
      <c r="E10" s="163"/>
      <c r="F10" s="163"/>
      <c r="G10" s="164"/>
      <c r="H10" s="64"/>
      <c r="I10" s="64"/>
      <c r="J10" s="67" t="s">
        <v>76</v>
      </c>
      <c r="K10" s="68"/>
      <c r="L10" s="68">
        <f t="shared" ca="1" si="0"/>
        <v>0</v>
      </c>
    </row>
    <row r="11" spans="1:14" ht="16.5" customHeight="1" x14ac:dyDescent="0.3">
      <c r="A11" s="10"/>
      <c r="B11" s="166" t="s">
        <v>45</v>
      </c>
      <c r="C11" s="167"/>
      <c r="D11" s="162">
        <f ca="1">ROUND(((D4-D5-D7-D6-K55)/3),2)</f>
        <v>0</v>
      </c>
      <c r="E11" s="163"/>
      <c r="F11" s="163"/>
      <c r="G11" s="164"/>
      <c r="H11" s="64"/>
      <c r="I11" s="64"/>
      <c r="J11" s="67" t="s">
        <v>77</v>
      </c>
      <c r="K11" s="68">
        <f ca="1">ROUND(SUMIF(Domingo!$L$3:$M$150,J11,Domingo!$K$3:$K$150)+SUMIF(Lunes!$L$3:$M$150,J11,Lunes!$K$3:$K$150)+SUMIF(Martes!$L$3:$M$150,J11,Martes!$K$3:$K$150)+SUMIF(Miercoles!$L$3:$M$150,J11,Miercoles!$K$3:$K$150)+SUMIF(Jueves!$L$3:$M$150,J11,Jueves!$K$3:$K$150)+SUMIF(Viernes!$L$3:$M$150,J11,Viernes!$K$3:$K$150)+SUMIF(Sabado!$L$3:$M$150,J11,Sabado!$K$3:$K$150),0)</f>
        <v>0</v>
      </c>
      <c r="L11" s="68">
        <f t="shared" ca="1" si="0"/>
        <v>0</v>
      </c>
    </row>
    <row r="12" spans="1:14" s="1" customFormat="1" ht="16.5" customHeight="1" x14ac:dyDescent="0.3">
      <c r="A12" s="11"/>
      <c r="B12" s="166" t="s">
        <v>47</v>
      </c>
      <c r="C12" s="167"/>
      <c r="D12" s="162">
        <f ca="1">D11-D9</f>
        <v>0</v>
      </c>
      <c r="E12" s="163"/>
      <c r="F12" s="163"/>
      <c r="G12" s="164"/>
      <c r="H12" s="64"/>
      <c r="I12" s="64"/>
      <c r="J12" s="67" t="s">
        <v>78</v>
      </c>
      <c r="K12" s="68"/>
      <c r="L12" s="68">
        <f t="shared" ca="1" si="0"/>
        <v>0</v>
      </c>
    </row>
    <row r="13" spans="1:14" ht="16.5" customHeight="1" x14ac:dyDescent="0.3">
      <c r="A13" s="9"/>
      <c r="B13" s="165"/>
      <c r="C13" s="165"/>
      <c r="D13" s="165"/>
      <c r="E13" s="165"/>
      <c r="F13" s="165"/>
      <c r="G13" s="165"/>
      <c r="H13" s="64"/>
      <c r="I13" s="64"/>
      <c r="J13" s="67" t="s">
        <v>205</v>
      </c>
      <c r="K13" s="68"/>
      <c r="L13" s="68">
        <f t="shared" si="0"/>
        <v>30</v>
      </c>
    </row>
    <row r="14" spans="1:14" ht="16.5" customHeight="1" x14ac:dyDescent="0.3">
      <c r="A14" s="11"/>
      <c r="B14" s="69"/>
      <c r="C14" s="69" t="s">
        <v>15</v>
      </c>
      <c r="D14" s="176" t="s">
        <v>55</v>
      </c>
      <c r="E14" s="176"/>
      <c r="F14" s="177" t="s">
        <v>16</v>
      </c>
      <c r="G14" s="177"/>
      <c r="H14" s="64"/>
      <c r="I14" s="64"/>
      <c r="J14" s="67" t="s">
        <v>79</v>
      </c>
      <c r="K14" s="68">
        <f ca="1">ROUND(SUMIF(Domingo!$L$3:$M$150,J14,Domingo!$K$3:$K$150)+SUMIF(Lunes!$L$3:$M$150,J14,Lunes!$K$3:$K$150)+SUMIF(Martes!$L$3:$M$150,J14,Martes!$K$3:$K$150)+SUMIF(Miercoles!$L$3:$M$150,J14,Miercoles!$K$3:$K$150)+SUMIF(Jueves!$L$3:$M$150,J14,Jueves!$K$3:$K$150)+SUMIF(Viernes!$L$3:$M$150,J14,Viernes!$K$3:$K$150)+SUMIF(Sabado!$L$3:$M$150,J14,Sabado!$K$3:$K$150),0)</f>
        <v>0</v>
      </c>
      <c r="L14" s="68">
        <f t="shared" ca="1" si="0"/>
        <v>0</v>
      </c>
    </row>
    <row r="15" spans="1:14" ht="16.5" customHeight="1" x14ac:dyDescent="0.3">
      <c r="A15" s="11"/>
      <c r="B15" s="70" t="s">
        <v>17</v>
      </c>
      <c r="C15" s="29" t="s">
        <v>68</v>
      </c>
      <c r="D15" s="143">
        <v>5</v>
      </c>
      <c r="E15" s="144"/>
      <c r="F15" s="147">
        <f ca="1">(ROUND(((($D$12/6)*D15)*(DEN!B3/100)),0))</f>
        <v>0</v>
      </c>
      <c r="G15" s="148"/>
      <c r="H15" s="64"/>
      <c r="I15" s="64"/>
      <c r="J15" s="67" t="s">
        <v>80</v>
      </c>
      <c r="K15" s="68">
        <f ca="1">ROUND(SUMIF(Domingo!$L$3:$M$150,J15,Domingo!$K$3:$K$150)+SUMIF(Lunes!$L$3:$M$150,J15,Lunes!$K$3:$K$150)+SUMIF(Martes!$L$3:$M$150,J15,Martes!$K$3:$K$150)+SUMIF(Miercoles!$L$3:$M$150,J15,Miercoles!$K$3:$K$150)+SUMIF(Jueves!$L$3:$M$150,J15,Jueves!$K$3:$K$150)+SUMIF(Viernes!$L$3:$M$150,J15,Viernes!$K$3:$K$150)+SUMIF(Sabado!$L$3:$M$150,J15,Sabado!$K$3:$K$150),0)</f>
        <v>0</v>
      </c>
      <c r="L15" s="68">
        <f t="shared" ca="1" si="0"/>
        <v>0</v>
      </c>
    </row>
    <row r="16" spans="1:14" ht="16.5" customHeight="1" x14ac:dyDescent="0.3">
      <c r="A16" s="11"/>
      <c r="B16" s="71" t="s">
        <v>19</v>
      </c>
      <c r="C16" s="30" t="s">
        <v>69</v>
      </c>
      <c r="D16" s="143">
        <v>5</v>
      </c>
      <c r="E16" s="144"/>
      <c r="F16" s="147">
        <f ca="1">ROUND(((($D$12/6)*D16)*(DEN!B4/100)),0)</f>
        <v>0</v>
      </c>
      <c r="G16" s="148"/>
      <c r="H16" s="64"/>
      <c r="I16" s="64"/>
      <c r="J16" s="67" t="s">
        <v>190</v>
      </c>
      <c r="K16" s="68">
        <f ca="1">ROUND(SUMIF(Domingo!$L$3:$M$150,J16,Domingo!$K$3:$K$150)+SUMIF(Lunes!$L$3:$M$150,J16,Lunes!$K$3:$K$150)+SUMIF(Martes!$L$3:$M$150,J16,Martes!$K$3:$K$150)+SUMIF(Miercoles!$L$3:$M$150,J16,Miercoles!$K$3:$K$150)+SUMIF(Jueves!$L$3:$M$150,J16,Jueves!$K$3:$K$150)+SUMIF(Viernes!$L$3:$M$150,J16,Viernes!$K$3:$K$150)+SUMIF(Sabado!$L$3:$M$150,J16,Sabado!$K$3:$K$150),0)</f>
        <v>0</v>
      </c>
      <c r="L16" s="68">
        <f ca="1">F29+K16</f>
        <v>0</v>
      </c>
    </row>
    <row r="17" spans="1:12" ht="16.5" customHeight="1" x14ac:dyDescent="0.3">
      <c r="A17" s="11"/>
      <c r="B17" s="71" t="s">
        <v>20</v>
      </c>
      <c r="C17" s="30" t="s">
        <v>70</v>
      </c>
      <c r="D17" s="143">
        <v>5</v>
      </c>
      <c r="E17" s="144"/>
      <c r="F17" s="147">
        <f ca="1">ROUND(((($D$12/6)*D17)*(DEN!B5/100)),0)</f>
        <v>0</v>
      </c>
      <c r="G17" s="148"/>
      <c r="H17" s="64"/>
      <c r="I17" s="64"/>
      <c r="J17" s="67" t="s">
        <v>61</v>
      </c>
      <c r="K17" s="68">
        <f ca="1">ROUND(SUMIF(Domingo!$L$3:$M$150,J17,Domingo!$K$3:$K$150)+SUMIF(Lunes!$L$3:$M$150,J17,Lunes!$K$3:$K$150)+SUMIF(Martes!$L$3:$M$150,J17,Martes!$K$3:$K$150)+SUMIF(Miercoles!$L$3:$M$150,J17,Miercoles!$K$3:$K$150)+SUMIF(Jueves!$L$3:$M$150,J17,Jueves!$K$3:$K$150)+SUMIF(Viernes!$L$3:$M$150,J17,Viernes!$K$3:$K$150)+SUMIF(Sabado!$L$3:$M$150,J17,Sabado!$K$3:$K$150),0)</f>
        <v>0</v>
      </c>
      <c r="L17" s="68"/>
    </row>
    <row r="18" spans="1:12" ht="16.5" customHeight="1" x14ac:dyDescent="0.3">
      <c r="A18" s="11"/>
      <c r="B18" s="71" t="s">
        <v>21</v>
      </c>
      <c r="C18" s="30" t="s">
        <v>204</v>
      </c>
      <c r="D18" s="143">
        <v>5</v>
      </c>
      <c r="E18" s="144"/>
      <c r="F18" s="147">
        <f>D18*DEN!B6</f>
        <v>40</v>
      </c>
      <c r="G18" s="148"/>
      <c r="H18" s="64"/>
      <c r="I18" s="64"/>
      <c r="J18" s="67" t="s">
        <v>60</v>
      </c>
      <c r="K18" s="68">
        <f ca="1">ROUND(SUMIF(Domingo!$L$3:$M$150,J18,Domingo!$K$3:$K$150)+SUMIF(Lunes!$L$3:$M$150,J18,Lunes!$K$3:$K$150)+SUMIF(Martes!$L$3:$M$150,J18,Martes!$K$3:$K$150)+SUMIF(Miercoles!$L$3:$M$150,J18,Miercoles!$K$3:$K$150)+SUMIF(Jueves!$L$3:$M$150,J18,Jueves!$K$3:$K$150)+SUMIF(Viernes!$L$3:$M$150,J18,Viernes!$K$3:$K$150)+SUMIF(Sabado!$L$3:$M$150,J18,Sabado!$K$3:$K$150),0)</f>
        <v>0</v>
      </c>
      <c r="L18" s="68"/>
    </row>
    <row r="19" spans="1:12" ht="16.5" customHeight="1" x14ac:dyDescent="0.3">
      <c r="A19" s="11"/>
      <c r="B19" s="71" t="s">
        <v>22</v>
      </c>
      <c r="C19" s="30" t="s">
        <v>71</v>
      </c>
      <c r="D19" s="143">
        <v>6</v>
      </c>
      <c r="E19" s="144"/>
      <c r="F19" s="147">
        <f ca="1">ROUND(((($D$12/6)*D19)*(DEN!B7/100)),0)</f>
        <v>0</v>
      </c>
      <c r="G19" s="148"/>
      <c r="H19" s="64"/>
      <c r="I19" s="64"/>
      <c r="J19" s="67" t="s">
        <v>81</v>
      </c>
      <c r="K19" s="68">
        <f ca="1">ROUND(SUMIF(Domingo!$L$3:$M$150,J19,Domingo!$K$3:$K$150)+SUMIF(Lunes!$L$3:$M$150,J19,Lunes!$K$3:$K$150)+SUMIF(Martes!$L$3:$M$150,J19,Martes!$K$3:$K$150)+SUMIF(Miercoles!$L$3:$M$150,J19,Miercoles!$K$3:$K$150)+SUMIF(Jueves!$L$3:$M$150,J19,Jueves!$K$3:$K$150)+SUMIF(Viernes!$L$3:$M$150,J19,Viernes!$K$3:$K$150)+SUMIF(Sabado!$L$3:$M$150,J19,Sabado!$K$3:$K$150),0)</f>
        <v>0</v>
      </c>
      <c r="L19" s="68"/>
    </row>
    <row r="20" spans="1:12" ht="16.5" customHeight="1" x14ac:dyDescent="0.3">
      <c r="A20" s="11"/>
      <c r="B20" s="71" t="s">
        <v>23</v>
      </c>
      <c r="C20" s="30" t="s">
        <v>173</v>
      </c>
      <c r="D20" s="143">
        <v>6</v>
      </c>
      <c r="E20" s="144"/>
      <c r="F20" s="147">
        <f ca="1">ROUND(((($D$12/6)*D20)*(DEN!B37/100)),0)</f>
        <v>0</v>
      </c>
      <c r="G20" s="148"/>
      <c r="H20" s="64"/>
      <c r="I20" s="64"/>
      <c r="J20" s="67" t="s">
        <v>172</v>
      </c>
      <c r="K20" s="68">
        <f ca="1">ROUND(SUMIF(Domingo!$L$3:$M$150,J20,Domingo!$K$3:$K$150)+SUMIF(Lunes!$L$3:$M$150,J20,Lunes!$K$3:$K$150)+SUMIF(Martes!$L$3:$M$150,J20,Martes!$K$3:$K$150)+SUMIF(Miercoles!$L$3:$M$150,J20,Miercoles!$K$3:$K$150)+SUMIF(Jueves!$L$3:$M$150,J20,Jueves!$K$3:$K$150)+SUMIF(Viernes!$L$3:$M$150,J20,Viernes!$K$3:$K$150)+SUMIF(Sabado!$L$3:$M$150,J20,Sabado!$K$3:$K$150),0)</f>
        <v>0</v>
      </c>
      <c r="L20" s="68"/>
    </row>
    <row r="21" spans="1:12" ht="16.5" customHeight="1" x14ac:dyDescent="0.3">
      <c r="A21" s="11"/>
      <c r="B21" s="71" t="s">
        <v>24</v>
      </c>
      <c r="C21" s="30" t="s">
        <v>74</v>
      </c>
      <c r="D21" s="143">
        <v>0</v>
      </c>
      <c r="E21" s="144"/>
      <c r="F21" s="147">
        <f ca="1">ROUND(((($D$12/6)*D21)*(DEN!B9/100)),0)</f>
        <v>0</v>
      </c>
      <c r="G21" s="148"/>
      <c r="H21" s="64"/>
      <c r="I21" s="64"/>
      <c r="J21" s="67" t="s">
        <v>62</v>
      </c>
      <c r="K21" s="68">
        <f ca="1">ROUND(SUMIF(Domingo!$L$3:$M$150,J21,Domingo!$K$3:$K$150)+SUMIF(Lunes!$L$3:$M$150,J21,Lunes!$K$3:$K$150)+SUMIF(Martes!$L$3:$M$150,J21,Martes!$K$3:$K$150)+SUMIF(Miercoles!$L$3:$M$150,J21,Miercoles!$K$3:$K$150)+SUMIF(Jueves!$L$3:$M$150,J21,Jueves!$K$3:$K$150)+SUMIF(Viernes!$L$3:$M$150,J21,Viernes!$K$3:$K$150)+SUMIF(Sabado!$L$3:$M$150,J21,Sabado!$K$3:$K$150),0)</f>
        <v>0</v>
      </c>
      <c r="L21" s="68"/>
    </row>
    <row r="22" spans="1:12" ht="16.5" customHeight="1" x14ac:dyDescent="0.3">
      <c r="A22" s="11"/>
      <c r="B22" s="71" t="s">
        <v>25</v>
      </c>
      <c r="C22" s="30" t="s">
        <v>75</v>
      </c>
      <c r="D22" s="143">
        <v>0</v>
      </c>
      <c r="E22" s="144"/>
      <c r="F22" s="147">
        <f ca="1">ROUND(((($D$12/6)*D22)*(DEN!B10/100)),0)</f>
        <v>0</v>
      </c>
      <c r="G22" s="148"/>
      <c r="H22" s="64"/>
      <c r="I22" s="64"/>
      <c r="J22" s="67" t="s">
        <v>82</v>
      </c>
      <c r="K22" s="68">
        <f ca="1">ROUND(SUMIF(Domingo!$L$3:$M$150,J22,Domingo!$K$3:$K$150)+SUMIF(Lunes!$L$3:$M$150,J22,Lunes!$K$3:$K$150)+SUMIF(Martes!$L$3:$M$150,J22,Martes!$K$3:$K$150)+SUMIF(Miercoles!$L$3:$M$150,J22,Miercoles!$K$3:$K$150)+SUMIF(Jueves!$L$3:$M$150,J22,Jueves!$K$3:$K$150)+SUMIF(Viernes!$L$3:$M$150,J22,Viernes!$K$3:$K$150)+SUMIF(Sabado!$L$3:$M$150,J22,Sabado!$K$3:$K$150),0)</f>
        <v>0</v>
      </c>
      <c r="L22" s="68"/>
    </row>
    <row r="23" spans="1:12" ht="16.5" customHeight="1" x14ac:dyDescent="0.3">
      <c r="A23" s="11"/>
      <c r="B23" s="71" t="s">
        <v>26</v>
      </c>
      <c r="C23" s="30" t="s">
        <v>76</v>
      </c>
      <c r="D23" s="143">
        <v>0</v>
      </c>
      <c r="E23" s="144"/>
      <c r="F23" s="147">
        <f ca="1">ROUND(((($D$12/6)*D23)*(DEN!B11/100)),0)</f>
        <v>0</v>
      </c>
      <c r="G23" s="148"/>
      <c r="H23" s="64"/>
      <c r="I23" s="64"/>
      <c r="J23" s="67" t="s">
        <v>83</v>
      </c>
      <c r="K23" s="68">
        <f ca="1">ROUND(SUMIF(Domingo!$L$3:$M$150,J23,Domingo!$K$3:$K$150)+SUMIF(Lunes!$L$3:$M$150,J23,Lunes!$K$3:$K$150)+SUMIF(Martes!$L$3:$M$150,J23,Martes!$K$3:$K$150)+SUMIF(Miercoles!$L$3:$M$150,J23,Miercoles!$K$3:$K$150)+SUMIF(Jueves!$L$3:$M$150,J23,Jueves!$K$3:$K$150)+SUMIF(Viernes!$L$3:$M$150,J23,Viernes!$K$3:$K$150)+SUMIF(Sabado!$L$3:$M$150,J23,Sabado!$K$3:$K$150),0)</f>
        <v>0</v>
      </c>
      <c r="L23" s="68"/>
    </row>
    <row r="24" spans="1:12" ht="16.5" customHeight="1" x14ac:dyDescent="0.3">
      <c r="A24" s="11"/>
      <c r="B24" s="71" t="s">
        <v>18</v>
      </c>
      <c r="C24" s="30" t="s">
        <v>77</v>
      </c>
      <c r="D24" s="143">
        <v>60</v>
      </c>
      <c r="E24" s="144"/>
      <c r="F24" s="147">
        <f ca="1">ROUND(((($D$12/60)*D24)*(DEN!B12/100)),0)</f>
        <v>0</v>
      </c>
      <c r="G24" s="148"/>
      <c r="H24" s="64"/>
      <c r="I24" s="64"/>
      <c r="J24" s="67" t="s">
        <v>72</v>
      </c>
      <c r="K24" s="68">
        <f ca="1">ROUND(SUMIF(Domingo!$L$3:$M$150,J24,Domingo!$K$3:$K$150)+SUMIF(Lunes!$L$3:$M$150,J24,Lunes!$K$3:$K$150)+SUMIF(Martes!$L$3:$M$150,J24,Martes!$K$3:$K$150)+SUMIF(Miercoles!$L$3:$M$150,J24,Miercoles!$K$3:$K$150)+SUMIF(Jueves!$L$3:$M$150,J24,Jueves!$K$3:$K$150)+SUMIF(Viernes!$L$3:$M$150,J24,Viernes!$K$3:$K$150)+SUMIF(Sabado!$L$3:$M$150,J24,Sabado!$K$3:$K$150),0)</f>
        <v>0</v>
      </c>
      <c r="L24" s="68"/>
    </row>
    <row r="25" spans="1:12" s="1" customFormat="1" ht="16.5" customHeight="1" x14ac:dyDescent="0.3">
      <c r="A25" s="11"/>
      <c r="B25" s="72" t="s">
        <v>153</v>
      </c>
      <c r="C25" s="73" t="s">
        <v>78</v>
      </c>
      <c r="D25" s="143">
        <v>0</v>
      </c>
      <c r="E25" s="144"/>
      <c r="F25" s="147">
        <f ca="1">ROUND(((($D$12/6)*D25)*(DEN!B13/100)),0)</f>
        <v>0</v>
      </c>
      <c r="G25" s="148"/>
      <c r="H25" s="64"/>
      <c r="I25" s="64"/>
      <c r="J25" s="67" t="s">
        <v>84</v>
      </c>
      <c r="K25" s="68">
        <f ca="1">ROUND(SUMIF(Domingo!$L$3:$M$150,J25,Domingo!$K$3:$K$150)+SUMIF(Lunes!$L$3:$M$150,J25,Lunes!$K$3:$K$150)+SUMIF(Martes!$L$3:$M$150,J25,Martes!$K$3:$K$150)+SUMIF(Miercoles!$L$3:$M$150,J25,Miercoles!$K$3:$K$150)+SUMIF(Jueves!$L$3:$M$150,J25,Jueves!$K$3:$K$150)+SUMIF(Viernes!$L$3:$M$150,J25,Viernes!$K$3:$K$150)+SUMIF(Sabado!$L$3:$M$150,J25,Sabado!$K$3:$K$150),0)</f>
        <v>0</v>
      </c>
      <c r="L25" s="68"/>
    </row>
    <row r="26" spans="1:12" s="1" customFormat="1" ht="16.5" customHeight="1" x14ac:dyDescent="0.3">
      <c r="A26" s="11"/>
      <c r="B26" s="72" t="s">
        <v>155</v>
      </c>
      <c r="C26" s="73" t="s">
        <v>205</v>
      </c>
      <c r="D26" s="143">
        <v>6</v>
      </c>
      <c r="E26" s="144"/>
      <c r="F26" s="147">
        <f>D26*DEN!B14</f>
        <v>30</v>
      </c>
      <c r="G26" s="148"/>
      <c r="H26" s="64"/>
      <c r="I26" s="64"/>
      <c r="J26" s="67" t="s">
        <v>85</v>
      </c>
      <c r="K26" s="68">
        <f ca="1">ROUND(SUMIF(Domingo!$L$3:$M$150,J26,Domingo!$K$3:$K$150)+SUMIF(Lunes!$L$3:$M$150,J26,Lunes!$K$3:$K$150)+SUMIF(Martes!$L$3:$M$150,J26,Martes!$K$3:$K$150)+SUMIF(Miercoles!$L$3:$M$150,J26,Miercoles!$K$3:$K$150)+SUMIF(Jueves!$L$3:$M$150,J26,Jueves!$K$3:$K$150)+SUMIF(Viernes!$L$3:$M$150,J26,Viernes!$K$3:$K$150)+SUMIF(Sabado!$L$3:$M$150,J26,Sabado!$K$3:$K$150),0)</f>
        <v>0</v>
      </c>
      <c r="L26" s="68"/>
    </row>
    <row r="27" spans="1:12" s="1" customFormat="1" ht="16.5" customHeight="1" x14ac:dyDescent="0.3">
      <c r="A27" s="11"/>
      <c r="B27" s="72" t="s">
        <v>154</v>
      </c>
      <c r="C27" s="73" t="s">
        <v>79</v>
      </c>
      <c r="D27" s="143">
        <v>0</v>
      </c>
      <c r="E27" s="144"/>
      <c r="F27" s="147">
        <f ca="1">ROUND(((($D$12/6)*D27)*(DEN!B15/100)),0)</f>
        <v>0</v>
      </c>
      <c r="G27" s="148"/>
      <c r="H27" s="64"/>
      <c r="I27" s="64"/>
      <c r="J27" s="67" t="s">
        <v>173</v>
      </c>
      <c r="K27" s="68">
        <f ca="1">ROUND(SUMIF(Domingo!$L$3:$M$150,J27,Domingo!$K$3:$K$150)+SUMIF(Lunes!$L$3:$M$150,J27,Lunes!$K$3:$K$150)+SUMIF(Martes!$L$3:$M$150,J27,Martes!$K$3:$K$150)+SUMIF(Miercoles!$L$3:$M$150,J27,Miercoles!$K$3:$K$150)+SUMIF(Jueves!$L$3:$M$150,J27,Jueves!$K$3:$K$150)+SUMIF(Viernes!$L$3:$M$150,J27,Viernes!$K$3:$K$150)+SUMIF(Sabado!$L$3:$M$150,J27,Sabado!$K$3:$K$150),0)</f>
        <v>0</v>
      </c>
      <c r="L27" s="68">
        <f ca="1">K27+F20</f>
        <v>0</v>
      </c>
    </row>
    <row r="28" spans="1:12" s="1" customFormat="1" ht="16.5" customHeight="1" x14ac:dyDescent="0.3">
      <c r="A28" s="11"/>
      <c r="B28" s="72" t="s">
        <v>164</v>
      </c>
      <c r="C28" s="73" t="s">
        <v>80</v>
      </c>
      <c r="D28" s="143">
        <v>5</v>
      </c>
      <c r="E28" s="144"/>
      <c r="F28" s="145">
        <f ca="1">ROUND(((($D$12/6)*D28)*(DEN!B16/100)),0)</f>
        <v>0</v>
      </c>
      <c r="G28" s="146"/>
      <c r="H28" s="64"/>
      <c r="I28" s="64"/>
      <c r="J28" s="67" t="s">
        <v>86</v>
      </c>
      <c r="K28" s="68"/>
      <c r="L28" s="68"/>
    </row>
    <row r="29" spans="1:12" s="1" customFormat="1" ht="16.5" customHeight="1" x14ac:dyDescent="0.3">
      <c r="A29" s="11"/>
      <c r="B29" s="72" t="s">
        <v>165</v>
      </c>
      <c r="C29" s="73" t="s">
        <v>190</v>
      </c>
      <c r="D29" s="143">
        <v>4</v>
      </c>
      <c r="E29" s="144"/>
      <c r="F29" s="145">
        <f ca="1">ROUND(((($D$12/6)*D29)*(DEN!B17/100)),0)</f>
        <v>0</v>
      </c>
      <c r="G29" s="146"/>
      <c r="H29" s="64"/>
      <c r="I29" s="64"/>
      <c r="J29" s="67" t="s">
        <v>87</v>
      </c>
      <c r="K29" s="68"/>
      <c r="L29" s="68"/>
    </row>
    <row r="30" spans="1:12" s="1" customFormat="1" ht="16.5" customHeight="1" x14ac:dyDescent="0.3">
      <c r="A30" s="11"/>
      <c r="B30" s="72" t="s">
        <v>167</v>
      </c>
      <c r="C30" s="73" t="s">
        <v>203</v>
      </c>
      <c r="D30" s="143">
        <v>5</v>
      </c>
      <c r="E30" s="144"/>
      <c r="F30" s="145">
        <f ca="1">ROUND(((($D$12/6)*D30)*(DEN!B32/100)),0)</f>
        <v>0</v>
      </c>
      <c r="G30" s="146"/>
      <c r="H30" s="64"/>
      <c r="I30" s="64"/>
      <c r="J30" s="67" t="s">
        <v>88</v>
      </c>
      <c r="K30" s="68"/>
      <c r="L30" s="68"/>
    </row>
    <row r="31" spans="1:12" s="1" customFormat="1" ht="16.5" customHeight="1" x14ac:dyDescent="0.3">
      <c r="A31" s="11"/>
      <c r="B31" s="72" t="s">
        <v>168</v>
      </c>
      <c r="C31" s="73" t="s">
        <v>183</v>
      </c>
      <c r="D31" s="143">
        <v>5</v>
      </c>
      <c r="E31" s="144"/>
      <c r="F31" s="147">
        <f ca="1">ROUND(((($D$12/6)*D31)*(DEN!B38/100)),0)</f>
        <v>0</v>
      </c>
      <c r="G31" s="148"/>
      <c r="H31" s="64"/>
      <c r="I31" s="64"/>
      <c r="J31" s="67" t="s">
        <v>63</v>
      </c>
      <c r="K31" s="68"/>
      <c r="L31" s="68"/>
    </row>
    <row r="32" spans="1:12" s="1" customFormat="1" ht="16.5" customHeight="1" x14ac:dyDescent="0.3">
      <c r="A32" s="11"/>
      <c r="B32" s="72" t="s">
        <v>169</v>
      </c>
      <c r="C32" s="73" t="s">
        <v>73</v>
      </c>
      <c r="D32" s="143">
        <v>5</v>
      </c>
      <c r="E32" s="144"/>
      <c r="F32" s="147">
        <f ca="1">ROUND(((($D$12/6)*D32)*(DEN!B8/100)),0)</f>
        <v>0</v>
      </c>
      <c r="G32" s="148"/>
      <c r="H32" s="64"/>
      <c r="I32" s="64"/>
      <c r="J32" s="67" t="s">
        <v>203</v>
      </c>
      <c r="K32" s="68">
        <f ca="1">ROUND(SUMIF(Domingo!$L$3:$M$150,J32,Domingo!$K$3:$K$150)+SUMIF(Lunes!$L$3:$M$150,J32,Lunes!$K$3:$K$150)+SUMIF(Martes!$L$3:$M$150,J32,Martes!$K$3:$K$150)+SUMIF(Miercoles!$L$3:$M$150,J32,Miercoles!$K$3:$K$150)+SUMIF(Jueves!$L$3:$M$150,J32,Jueves!$K$3:$K$150)+SUMIF(Viernes!$L$3:$M$150,J32,Viernes!$K$3:$K$150)+SUMIF(Sabado!$L$3:$M$150,J32,Sabado!$K$3:$K$150),0)</f>
        <v>0</v>
      </c>
      <c r="L32" s="68">
        <f ca="1">K32+F30</f>
        <v>0</v>
      </c>
    </row>
    <row r="33" spans="1:12" s="1" customFormat="1" ht="16.5" customHeight="1" x14ac:dyDescent="0.3">
      <c r="A33" s="11"/>
      <c r="B33" s="72" t="s">
        <v>170</v>
      </c>
      <c r="C33" s="73"/>
      <c r="D33" s="181"/>
      <c r="E33" s="181"/>
      <c r="F33" s="145"/>
      <c r="G33" s="146"/>
      <c r="H33" s="64"/>
      <c r="I33" s="64"/>
      <c r="J33" s="67" t="s">
        <v>162</v>
      </c>
      <c r="K33" s="68">
        <f ca="1">ROUND(SUMIF(Domingo!$L$3:$M$150,J33,Domingo!$K$3:$K$150)+SUMIF(Lunes!$L$3:$M$150,J33,Lunes!$K$3:$K$150)+SUMIF(Martes!$L$3:$M$150,J33,Martes!$K$3:$K$150)+SUMIF(Miercoles!$L$3:$M$150,J33,Miercoles!$K$3:$K$150)+SUMIF(Jueves!$L$3:$M$150,J33,Jueves!$K$3:$K$150)+SUMIF(Viernes!$L$3:$M$150,J33,Viernes!$K$3:$K$150)+SUMIF(Sabado!$L$3:$M$150,J33,Sabado!$K$3:$K$150),0)</f>
        <v>0</v>
      </c>
      <c r="L33" s="68"/>
    </row>
    <row r="34" spans="1:12" s="1" customFormat="1" ht="16.5" customHeight="1" x14ac:dyDescent="0.3">
      <c r="A34" s="11"/>
      <c r="B34" s="72" t="s">
        <v>171</v>
      </c>
      <c r="C34" s="73"/>
      <c r="D34" s="181"/>
      <c r="E34" s="181"/>
      <c r="F34" s="145"/>
      <c r="G34" s="146"/>
      <c r="H34" s="64"/>
      <c r="I34" s="64"/>
      <c r="J34" s="67" t="s">
        <v>166</v>
      </c>
      <c r="K34" s="68"/>
      <c r="L34" s="68">
        <f ca="1">F31</f>
        <v>0</v>
      </c>
    </row>
    <row r="35" spans="1:12" ht="16.5" customHeight="1" x14ac:dyDescent="0.3">
      <c r="A35" s="11"/>
      <c r="B35" s="174" t="s">
        <v>27</v>
      </c>
      <c r="C35" s="175"/>
      <c r="D35" s="178">
        <f ca="1">SUM(F15:G34)</f>
        <v>70</v>
      </c>
      <c r="E35" s="179"/>
      <c r="F35" s="179"/>
      <c r="G35" s="180"/>
      <c r="H35" s="64"/>
      <c r="I35" s="64"/>
      <c r="J35" s="67" t="s">
        <v>186</v>
      </c>
      <c r="K35" s="68"/>
      <c r="L35" s="68">
        <f ca="1">F32</f>
        <v>0</v>
      </c>
    </row>
    <row r="36" spans="1:12" ht="16.5" customHeight="1" x14ac:dyDescent="0.3">
      <c r="A36" s="10"/>
      <c r="B36" s="169" t="s">
        <v>56</v>
      </c>
      <c r="C36" s="170"/>
      <c r="D36" s="171">
        <f ca="1">(D4-D8-D10-D35-K55)</f>
        <v>-70</v>
      </c>
      <c r="E36" s="172"/>
      <c r="F36" s="172"/>
      <c r="G36" s="173"/>
      <c r="H36" s="64"/>
      <c r="I36" s="64"/>
      <c r="J36" s="67"/>
      <c r="K36" s="68"/>
      <c r="L36" s="68"/>
    </row>
    <row r="37" spans="1:12" s="1" customFormat="1" ht="16.5" customHeight="1" x14ac:dyDescent="0.3">
      <c r="A37" s="11"/>
      <c r="B37" s="169" t="s">
        <v>58</v>
      </c>
      <c r="C37" s="170"/>
      <c r="D37" s="171">
        <f>Domingo!O2+Lunes!O2+Martes!O2+Miercoles!O2+Jueves!O2+Viernes!O2+Sabado!O2</f>
        <v>5</v>
      </c>
      <c r="E37" s="172"/>
      <c r="F37" s="172"/>
      <c r="G37" s="173"/>
      <c r="H37" s="64"/>
      <c r="I37" s="64"/>
      <c r="J37" s="67"/>
      <c r="K37" s="68"/>
      <c r="L37" s="68"/>
    </row>
    <row r="38" spans="1:12" s="1" customFormat="1" ht="16.5" customHeight="1" x14ac:dyDescent="0.3">
      <c r="A38" s="11"/>
      <c r="B38" s="169" t="s">
        <v>59</v>
      </c>
      <c r="C38" s="170"/>
      <c r="D38" s="171">
        <f ca="1">D36+D37</f>
        <v>-65</v>
      </c>
      <c r="E38" s="172"/>
      <c r="F38" s="172"/>
      <c r="G38" s="173"/>
      <c r="H38" s="64"/>
      <c r="I38" s="64"/>
      <c r="J38" s="67"/>
      <c r="K38" s="68"/>
      <c r="L38" s="68"/>
    </row>
    <row r="39" spans="1:12" ht="16.5" customHeight="1" x14ac:dyDescent="0.3">
      <c r="A39" s="9"/>
      <c r="B39" s="74"/>
      <c r="C39" s="74"/>
      <c r="D39" s="74"/>
      <c r="E39" s="74"/>
      <c r="F39" s="74"/>
      <c r="G39" s="74"/>
      <c r="H39" s="64"/>
      <c r="I39" s="64"/>
      <c r="J39" s="67"/>
      <c r="K39" s="68"/>
      <c r="L39" s="68"/>
    </row>
    <row r="40" spans="1:12" ht="16.5" customHeight="1" x14ac:dyDescent="0.3">
      <c r="A40" s="1"/>
      <c r="B40" s="58" t="s">
        <v>44</v>
      </c>
      <c r="C40" s="75"/>
      <c r="D40" s="64"/>
      <c r="E40" s="64"/>
      <c r="F40" s="64"/>
      <c r="G40" s="64"/>
      <c r="H40" s="64"/>
      <c r="I40" s="64"/>
      <c r="J40" s="67"/>
      <c r="K40" s="68"/>
      <c r="L40" s="68"/>
    </row>
    <row r="41" spans="1:12" ht="16.5" customHeight="1" x14ac:dyDescent="0.3">
      <c r="A41" s="1"/>
      <c r="B41" s="58" t="s">
        <v>48</v>
      </c>
      <c r="C41" s="75"/>
      <c r="D41" s="58" t="s">
        <v>49</v>
      </c>
      <c r="E41" s="76"/>
      <c r="F41" s="75"/>
      <c r="G41" s="76" t="s">
        <v>50</v>
      </c>
      <c r="H41" s="75"/>
      <c r="I41" s="64"/>
      <c r="J41" s="67"/>
      <c r="K41" s="68"/>
      <c r="L41" s="68"/>
    </row>
    <row r="42" spans="1:12" ht="16.5" customHeight="1" x14ac:dyDescent="0.3">
      <c r="A42" s="1"/>
      <c r="B42" s="151">
        <f>Lunes!G152</f>
        <v>0</v>
      </c>
      <c r="C42" s="152"/>
      <c r="D42" s="151">
        <f>Martes!G152</f>
        <v>0</v>
      </c>
      <c r="E42" s="155"/>
      <c r="F42" s="152"/>
      <c r="G42" s="151">
        <f>Miercoles!G152</f>
        <v>0</v>
      </c>
      <c r="H42" s="152"/>
      <c r="I42" s="64"/>
      <c r="J42" s="67"/>
      <c r="K42" s="68"/>
      <c r="L42" s="68"/>
    </row>
    <row r="43" spans="1:12" ht="16.5" customHeight="1" x14ac:dyDescent="0.3">
      <c r="A43" s="1"/>
      <c r="B43" s="153">
        <f>Lunes!G153</f>
        <v>0</v>
      </c>
      <c r="C43" s="154"/>
      <c r="D43" s="153">
        <f>Martes!G153</f>
        <v>0</v>
      </c>
      <c r="E43" s="156"/>
      <c r="F43" s="154"/>
      <c r="G43" s="153">
        <f>Miercoles!G153</f>
        <v>0</v>
      </c>
      <c r="H43" s="154"/>
      <c r="I43" s="64"/>
      <c r="J43" s="67"/>
      <c r="K43" s="68"/>
      <c r="L43" s="68"/>
    </row>
    <row r="44" spans="1:12" ht="16.5" customHeight="1" x14ac:dyDescent="0.3">
      <c r="A44" s="1"/>
      <c r="B44" s="153">
        <f>Lunes!G154</f>
        <v>0</v>
      </c>
      <c r="C44" s="154"/>
      <c r="D44" s="153">
        <f>Martes!G154</f>
        <v>0</v>
      </c>
      <c r="E44" s="156"/>
      <c r="F44" s="154"/>
      <c r="G44" s="153">
        <f>Miercoles!G154</f>
        <v>0</v>
      </c>
      <c r="H44" s="154"/>
      <c r="I44" s="64"/>
      <c r="J44" s="67"/>
      <c r="K44" s="68"/>
      <c r="L44" s="68"/>
    </row>
    <row r="45" spans="1:12" ht="16.5" customHeight="1" x14ac:dyDescent="0.3">
      <c r="A45" s="1"/>
      <c r="B45" s="149">
        <f>Lunes!G155</f>
        <v>0</v>
      </c>
      <c r="C45" s="150"/>
      <c r="D45" s="149">
        <f>Martes!G155</f>
        <v>0</v>
      </c>
      <c r="E45" s="157"/>
      <c r="F45" s="150"/>
      <c r="G45" s="149">
        <f>Miercoles!G155</f>
        <v>0</v>
      </c>
      <c r="H45" s="150"/>
      <c r="I45" s="64"/>
      <c r="J45" s="67"/>
      <c r="K45" s="68"/>
      <c r="L45" s="68"/>
    </row>
    <row r="46" spans="1:12" ht="16.5" customHeight="1" x14ac:dyDescent="0.3">
      <c r="B46" s="58" t="s">
        <v>51</v>
      </c>
      <c r="C46" s="75"/>
      <c r="D46" s="58" t="s">
        <v>52</v>
      </c>
      <c r="E46" s="76"/>
      <c r="F46" s="75"/>
      <c r="G46" s="58" t="s">
        <v>53</v>
      </c>
      <c r="H46" s="75"/>
      <c r="I46" s="64"/>
      <c r="J46" s="67"/>
      <c r="K46" s="68"/>
      <c r="L46" s="68"/>
    </row>
    <row r="47" spans="1:12" ht="16.5" customHeight="1" x14ac:dyDescent="0.3">
      <c r="B47" s="151">
        <f>Jueves!G152</f>
        <v>0</v>
      </c>
      <c r="C47" s="152"/>
      <c r="D47" s="151">
        <f>Viernes!G152</f>
        <v>0</v>
      </c>
      <c r="E47" s="155"/>
      <c r="F47" s="152"/>
      <c r="G47" s="151">
        <f>Sabado!G152</f>
        <v>0</v>
      </c>
      <c r="H47" s="152"/>
      <c r="I47" s="64"/>
      <c r="J47" s="67"/>
      <c r="K47" s="68"/>
      <c r="L47" s="68"/>
    </row>
    <row r="48" spans="1:12" ht="16.5" customHeight="1" x14ac:dyDescent="0.3">
      <c r="B48" s="153">
        <f>Jueves!G153</f>
        <v>0</v>
      </c>
      <c r="C48" s="154"/>
      <c r="D48" s="153">
        <f>Viernes!G153</f>
        <v>0</v>
      </c>
      <c r="E48" s="156"/>
      <c r="F48" s="154"/>
      <c r="G48" s="153">
        <f>Viernes!G153</f>
        <v>0</v>
      </c>
      <c r="H48" s="154"/>
      <c r="I48" s="64"/>
      <c r="J48" s="67"/>
      <c r="K48" s="68"/>
      <c r="L48" s="68"/>
    </row>
    <row r="49" spans="2:12" ht="16.5" customHeight="1" x14ac:dyDescent="0.3">
      <c r="B49" s="153">
        <f>Jueves!G154</f>
        <v>0</v>
      </c>
      <c r="C49" s="154"/>
      <c r="D49" s="153">
        <f>Viernes!G154</f>
        <v>0</v>
      </c>
      <c r="E49" s="156"/>
      <c r="F49" s="154"/>
      <c r="G49" s="153">
        <f>Viernes!G154</f>
        <v>0</v>
      </c>
      <c r="H49" s="154"/>
      <c r="I49" s="64"/>
      <c r="J49" s="67"/>
      <c r="K49" s="68"/>
      <c r="L49" s="68"/>
    </row>
    <row r="50" spans="2:12" ht="16.5" customHeight="1" x14ac:dyDescent="0.3">
      <c r="B50" s="149">
        <f>Jueves!G155</f>
        <v>0</v>
      </c>
      <c r="C50" s="150"/>
      <c r="D50" s="149">
        <f>Viernes!G155</f>
        <v>0</v>
      </c>
      <c r="E50" s="157"/>
      <c r="F50" s="150"/>
      <c r="G50" s="149">
        <f>Viernes!G155</f>
        <v>0</v>
      </c>
      <c r="H50" s="150"/>
      <c r="I50" s="64"/>
      <c r="J50" s="67"/>
      <c r="K50" s="68"/>
      <c r="L50" s="68"/>
    </row>
    <row r="51" spans="2:12" ht="16.5" customHeight="1" x14ac:dyDescent="0.3">
      <c r="B51" s="58" t="s">
        <v>54</v>
      </c>
      <c r="C51" s="75"/>
      <c r="D51" s="64"/>
      <c r="E51" s="64"/>
      <c r="F51" s="64"/>
      <c r="G51" s="64"/>
      <c r="H51" s="64"/>
      <c r="I51" s="64"/>
      <c r="J51" s="67"/>
      <c r="K51" s="68"/>
      <c r="L51" s="68"/>
    </row>
    <row r="52" spans="2:12" ht="16.5" customHeight="1" x14ac:dyDescent="0.3">
      <c r="B52" s="151">
        <f>Domingo!F152</f>
        <v>0</v>
      </c>
      <c r="C52" s="152"/>
      <c r="D52" s="64"/>
      <c r="E52" s="64"/>
      <c r="F52" s="64"/>
      <c r="G52" s="64"/>
      <c r="H52" s="64"/>
      <c r="I52" s="64"/>
      <c r="J52" s="67"/>
      <c r="K52" s="68"/>
      <c r="L52" s="68"/>
    </row>
    <row r="53" spans="2:12" ht="16.5" customHeight="1" x14ac:dyDescent="0.3">
      <c r="B53" s="153">
        <f>Domingo!E153</f>
        <v>0</v>
      </c>
      <c r="C53" s="154"/>
      <c r="D53" s="64"/>
      <c r="E53" s="64"/>
      <c r="F53" s="64"/>
      <c r="G53" s="64"/>
      <c r="H53" s="64"/>
      <c r="I53" s="64"/>
      <c r="J53" s="67"/>
      <c r="K53" s="68"/>
      <c r="L53" s="68"/>
    </row>
    <row r="54" spans="2:12" ht="16.5" customHeight="1" x14ac:dyDescent="0.3">
      <c r="B54" s="153">
        <f>Domingo!E154</f>
        <v>0</v>
      </c>
      <c r="C54" s="154"/>
      <c r="D54" s="64"/>
      <c r="E54" s="64"/>
      <c r="F54" s="64"/>
      <c r="G54" s="64"/>
      <c r="H54" s="64"/>
      <c r="I54" s="64"/>
      <c r="J54" s="67"/>
      <c r="K54" s="68"/>
      <c r="L54" s="68"/>
    </row>
    <row r="55" spans="2:12" ht="16.5" customHeight="1" x14ac:dyDescent="0.3">
      <c r="B55" s="149">
        <f>Domingo!E155</f>
        <v>0</v>
      </c>
      <c r="C55" s="150"/>
      <c r="D55" s="64"/>
      <c r="E55" s="64"/>
      <c r="F55" s="64"/>
      <c r="G55" s="64"/>
      <c r="H55" s="64"/>
      <c r="I55" s="64"/>
      <c r="J55" s="77" t="s">
        <v>32</v>
      </c>
      <c r="K55" s="78">
        <f ca="1">SUM(K3:K54)</f>
        <v>0</v>
      </c>
      <c r="L55" s="78">
        <f ca="1">SUM(L3:L54)</f>
        <v>70</v>
      </c>
    </row>
    <row r="56" spans="2:12" ht="16.5" customHeight="1" x14ac:dyDescent="0.3"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</row>
  </sheetData>
  <sheetProtection algorithmName="SHA-512" hashValue="2nS9rUZcVIEIEVkSjYYmYnG2qkAIxKeHTEQJbAuS+6p6/arYXziMvCfESQKZaW+LTjmWBFrp2tFA4Fj8v087Fw==" saltValue="0UnGWcMI2YnvHaHC5j6Dzg==" spinCount="100000" sheet="1" objects="1" scenarios="1"/>
  <mergeCells count="99">
    <mergeCell ref="F30:G30"/>
    <mergeCell ref="F31:G31"/>
    <mergeCell ref="F32:G32"/>
    <mergeCell ref="F33:G33"/>
    <mergeCell ref="F34:G34"/>
    <mergeCell ref="D30:E30"/>
    <mergeCell ref="D31:E31"/>
    <mergeCell ref="D32:E32"/>
    <mergeCell ref="D33:E33"/>
    <mergeCell ref="D34:E34"/>
    <mergeCell ref="B38:C38"/>
    <mergeCell ref="D38:G38"/>
    <mergeCell ref="B37:C37"/>
    <mergeCell ref="D37:G37"/>
    <mergeCell ref="D11:G11"/>
    <mergeCell ref="B36:C36"/>
    <mergeCell ref="B35:C35"/>
    <mergeCell ref="D14:E14"/>
    <mergeCell ref="F14:G14"/>
    <mergeCell ref="D36:G36"/>
    <mergeCell ref="D35:G35"/>
    <mergeCell ref="D15:E15"/>
    <mergeCell ref="F15:G15"/>
    <mergeCell ref="D19:E19"/>
    <mergeCell ref="D20:E20"/>
    <mergeCell ref="D21:E21"/>
    <mergeCell ref="B9:C9"/>
    <mergeCell ref="D9:G9"/>
    <mergeCell ref="B10:C10"/>
    <mergeCell ref="B11:C11"/>
    <mergeCell ref="B13:G13"/>
    <mergeCell ref="B12:C12"/>
    <mergeCell ref="D12:G12"/>
    <mergeCell ref="G43:H43"/>
    <mergeCell ref="G44:H44"/>
    <mergeCell ref="G45:H45"/>
    <mergeCell ref="B1:G1"/>
    <mergeCell ref="D4:G4"/>
    <mergeCell ref="D5:G5"/>
    <mergeCell ref="D6:G6"/>
    <mergeCell ref="D7:G7"/>
    <mergeCell ref="B3:G3"/>
    <mergeCell ref="B4:C4"/>
    <mergeCell ref="B5:C5"/>
    <mergeCell ref="B6:C6"/>
    <mergeCell ref="B7:C7"/>
    <mergeCell ref="B8:C8"/>
    <mergeCell ref="D8:G8"/>
    <mergeCell ref="D10:G10"/>
    <mergeCell ref="B53:C53"/>
    <mergeCell ref="B54:C54"/>
    <mergeCell ref="B55:C55"/>
    <mergeCell ref="D48:F48"/>
    <mergeCell ref="D49:F49"/>
    <mergeCell ref="D50:F50"/>
    <mergeCell ref="B48:C48"/>
    <mergeCell ref="B49:C49"/>
    <mergeCell ref="B50:C50"/>
    <mergeCell ref="G50:H50"/>
    <mergeCell ref="B52:C52"/>
    <mergeCell ref="G48:H48"/>
    <mergeCell ref="G49:H49"/>
    <mergeCell ref="B42:C42"/>
    <mergeCell ref="D42:F42"/>
    <mergeCell ref="G42:H42"/>
    <mergeCell ref="B47:C47"/>
    <mergeCell ref="D47:F47"/>
    <mergeCell ref="G47:H47"/>
    <mergeCell ref="B43:C43"/>
    <mergeCell ref="B44:C44"/>
    <mergeCell ref="B45:C45"/>
    <mergeCell ref="D43:F43"/>
    <mergeCell ref="D44:F44"/>
    <mergeCell ref="D45:F45"/>
    <mergeCell ref="D22:E22"/>
    <mergeCell ref="D23:E23"/>
    <mergeCell ref="D24:E24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D16:E16"/>
    <mergeCell ref="D17:E17"/>
    <mergeCell ref="D18:E18"/>
    <mergeCell ref="D28:E28"/>
    <mergeCell ref="D29:E29"/>
    <mergeCell ref="F28:G28"/>
    <mergeCell ref="F29:G29"/>
    <mergeCell ref="D25:E25"/>
    <mergeCell ref="D26:E26"/>
    <mergeCell ref="D27:E27"/>
    <mergeCell ref="F25:G25"/>
    <mergeCell ref="F26:G26"/>
    <mergeCell ref="F27:G27"/>
  </mergeCells>
  <phoneticPr fontId="1" type="noConversion"/>
  <conditionalFormatting sqref="C2">
    <cfRule type="cellIs" dxfId="16" priority="25" operator="equal">
      <formula>0</formula>
    </cfRule>
  </conditionalFormatting>
  <conditionalFormatting sqref="E2">
    <cfRule type="cellIs" dxfId="15" priority="24" operator="equal">
      <formula>0</formula>
    </cfRule>
  </conditionalFormatting>
  <conditionalFormatting sqref="D10:G10 D9 D35:G37 D4:G8 F15:F32">
    <cfRule type="cellIs" dxfId="14" priority="22" operator="lessThan">
      <formula>0</formula>
    </cfRule>
  </conditionalFormatting>
  <conditionalFormatting sqref="G2">
    <cfRule type="cellIs" dxfId="13" priority="21" operator="equal">
      <formula>6</formula>
    </cfRule>
  </conditionalFormatting>
  <conditionalFormatting sqref="D11:G11">
    <cfRule type="cellIs" dxfId="12" priority="20" operator="lessThan">
      <formula>0</formula>
    </cfRule>
  </conditionalFormatting>
  <conditionalFormatting sqref="D12:G12">
    <cfRule type="cellIs" dxfId="11" priority="19" operator="lessThan">
      <formula>0</formula>
    </cfRule>
  </conditionalFormatting>
  <conditionalFormatting sqref="D38:G38">
    <cfRule type="cellIs" dxfId="10" priority="16" operator="lessThan">
      <formula>0</formula>
    </cfRule>
  </conditionalFormatting>
  <conditionalFormatting sqref="D33:D34">
    <cfRule type="cellIs" dxfId="9" priority="11" operator="lessThan">
      <formula>0</formula>
    </cfRule>
  </conditionalFormatting>
  <conditionalFormatting sqref="F33:F34">
    <cfRule type="cellIs" dxfId="8" priority="10" operator="lessThan">
      <formula>0</formula>
    </cfRule>
  </conditionalFormatting>
  <conditionalFormatting sqref="D15:D32">
    <cfRule type="cellIs" dxfId="7" priority="1" operator="lessThan">
      <formula>0</formula>
    </cfRule>
  </conditionalFormatting>
  <dataValidations count="2">
    <dataValidation type="decimal" operator="greaterThanOrEqual" allowBlank="1" showInputMessage="1" showErrorMessage="1" errorTitle="Valor Incorrecto" error="Entre solo Valores Permitidos" sqref="E29:E34 D15:D34 G33:G34 F15:F34">
      <formula1>0</formula1>
    </dataValidation>
    <dataValidation allowBlank="1" showInputMessage="1" showErrorMessage="1" errorTitle="Nombre Incorrecto" error="Introduzca un Nombre Valido" sqref="C15:C34"/>
  </dataValidations>
  <pageMargins left="0.25" right="0.25" top="0.75" bottom="0.75" header="0.3" footer="0.3"/>
  <pageSetup scale="7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="130" zoomScaleNormal="130" zoomScaleSheetLayoutView="145" workbookViewId="0">
      <selection activeCell="E3" sqref="E3"/>
    </sheetView>
  </sheetViews>
  <sheetFormatPr baseColWidth="10" defaultColWidth="11.44140625" defaultRowHeight="16.5" customHeight="1" x14ac:dyDescent="0.3"/>
  <cols>
    <col min="2" max="12" width="9.109375" customWidth="1"/>
    <col min="13" max="13" width="10" customWidth="1"/>
    <col min="14" max="14" width="10.33203125" style="14" bestFit="1" customWidth="1"/>
  </cols>
  <sheetData>
    <row r="1" spans="1:14" ht="16.5" customHeight="1" x14ac:dyDescent="0.3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15"/>
    </row>
    <row r="2" spans="1:14" ht="16.5" customHeight="1" x14ac:dyDescent="0.3">
      <c r="A2" s="7"/>
      <c r="B2" s="8"/>
      <c r="C2" s="8"/>
      <c r="D2" s="8"/>
      <c r="E2" s="44">
        <v>100</v>
      </c>
      <c r="F2" s="44">
        <v>50</v>
      </c>
      <c r="G2" s="44">
        <v>20</v>
      </c>
      <c r="H2" s="44">
        <v>10</v>
      </c>
      <c r="I2" s="44">
        <v>5</v>
      </c>
      <c r="J2" s="44">
        <v>3</v>
      </c>
      <c r="K2" s="44">
        <v>1</v>
      </c>
      <c r="L2" s="79" t="s">
        <v>33</v>
      </c>
      <c r="M2" s="8"/>
      <c r="N2" s="16"/>
    </row>
    <row r="3" spans="1:14" ht="16.5" customHeight="1" x14ac:dyDescent="0.3">
      <c r="A3" s="7"/>
      <c r="B3" s="8"/>
      <c r="C3" s="8"/>
      <c r="D3" s="8"/>
      <c r="E3" s="17"/>
      <c r="F3" s="17"/>
      <c r="G3" s="17"/>
      <c r="H3" s="17"/>
      <c r="I3" s="17"/>
      <c r="J3" s="17"/>
      <c r="K3" s="18"/>
      <c r="L3" s="80">
        <f>(E3*E2+F3*F2+G3*G2+H3*H2+I3*I2+J3*J2+K3*K2)</f>
        <v>0</v>
      </c>
      <c r="M3" s="8"/>
      <c r="N3" s="16"/>
    </row>
    <row r="4" spans="1:14" ht="16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6"/>
    </row>
    <row r="5" spans="1:14" ht="16.5" customHeight="1" x14ac:dyDescent="0.3">
      <c r="A5" s="7"/>
      <c r="B5" s="44">
        <v>1000</v>
      </c>
      <c r="C5" s="44">
        <v>500</v>
      </c>
      <c r="D5" s="44">
        <v>200</v>
      </c>
      <c r="E5" s="44">
        <v>100</v>
      </c>
      <c r="F5" s="44">
        <v>50</v>
      </c>
      <c r="G5" s="44">
        <v>20</v>
      </c>
      <c r="H5" s="44">
        <v>10</v>
      </c>
      <c r="I5" s="44">
        <v>5</v>
      </c>
      <c r="J5" s="44">
        <v>3</v>
      </c>
      <c r="K5" s="44">
        <v>1</v>
      </c>
      <c r="L5" s="79" t="s">
        <v>34</v>
      </c>
      <c r="M5" s="79" t="s">
        <v>33</v>
      </c>
      <c r="N5" s="16"/>
    </row>
    <row r="6" spans="1:14" ht="16.5" customHeight="1" x14ac:dyDescent="0.3">
      <c r="A6" s="7"/>
      <c r="B6" s="13"/>
      <c r="C6" s="13"/>
      <c r="D6" s="17"/>
      <c r="E6" s="17"/>
      <c r="F6" s="17"/>
      <c r="G6" s="17"/>
      <c r="H6" s="17"/>
      <c r="I6" s="17"/>
      <c r="J6" s="17"/>
      <c r="K6" s="18"/>
      <c r="L6" s="80">
        <f>(B6*B5+C6*C5+D6*D5+E6*E5+F6*F5+G6*G5+H6*H5+I6*I5+J6*J5+K6*K5)</f>
        <v>0</v>
      </c>
      <c r="M6" s="80">
        <f>(L6/25)</f>
        <v>0</v>
      </c>
      <c r="N6" s="16"/>
    </row>
    <row r="7" spans="1:14" ht="16.5" customHeight="1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6"/>
    </row>
    <row r="8" spans="1:14" ht="16.5" customHeight="1" x14ac:dyDescent="0.3">
      <c r="A8" s="7"/>
      <c r="B8" s="8"/>
      <c r="C8" s="8"/>
      <c r="D8" s="8"/>
      <c r="E8" s="8"/>
      <c r="F8" s="8"/>
      <c r="G8" s="8"/>
      <c r="H8" s="8"/>
      <c r="I8" s="8"/>
      <c r="J8" s="8"/>
      <c r="K8" s="44" t="s">
        <v>32</v>
      </c>
      <c r="L8" s="80">
        <f>L3+M6</f>
        <v>0</v>
      </c>
      <c r="M8" s="8"/>
      <c r="N8" s="16"/>
    </row>
    <row r="9" spans="1:14" ht="16.5" customHeigh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44" t="str">
        <f ca="1">IF(L8&lt;Cierre!D36,"FALTA(N)",IF(L8&gt;Cierre!D36,"SOBRA(N)","OK"))</f>
        <v>SOBRA(N)</v>
      </c>
      <c r="L9" s="80">
        <f ca="1">ABS(L8-Cierre!D36)</f>
        <v>70</v>
      </c>
      <c r="M9" s="8"/>
      <c r="N9" s="16"/>
    </row>
    <row r="10" spans="1:14" ht="16.5" customHeight="1" x14ac:dyDescent="0.3">
      <c r="A10" s="8"/>
      <c r="D10" s="8"/>
      <c r="E10" s="8"/>
      <c r="F10" s="8"/>
      <c r="G10" s="8"/>
      <c r="H10" s="8"/>
      <c r="I10" s="8"/>
      <c r="J10" s="8"/>
      <c r="K10" s="182"/>
      <c r="L10" s="183"/>
      <c r="M10" s="8"/>
      <c r="N10" s="16"/>
    </row>
  </sheetData>
  <sheetProtection algorithmName="SHA-512" hashValue="DUrnrJu3ZRHCZuZRWX5DpDsKEFoXOHeud9fVOxeibRzh14z05oTwCWmS6lMFrLzyK4sCAWEQEHBLUQPqDp76TA==" saltValue="no4cvJXpwtHPxYYsHpXuFA==" spinCount="100000" sheet="1" objects="1" scenarios="1"/>
  <mergeCells count="1">
    <mergeCell ref="K10:L10"/>
  </mergeCells>
  <conditionalFormatting sqref="K8:L8">
    <cfRule type="cellIs" dxfId="6" priority="5" operator="equal">
      <formula>$N$8</formula>
    </cfRule>
  </conditionalFormatting>
  <conditionalFormatting sqref="L8">
    <cfRule type="cellIs" dxfId="5" priority="3" operator="greaterThan">
      <formula>$N$8</formula>
    </cfRule>
    <cfRule type="cellIs" dxfId="4" priority="4" operator="lessThan">
      <formula>$N$8</formula>
    </cfRule>
  </conditionalFormatting>
  <conditionalFormatting sqref="K10:L10">
    <cfRule type="containsText" dxfId="3" priority="1" operator="containsText" text="OK">
      <formula>NOT(ISERROR(SEARCH("OK",K10)))</formula>
    </cfRule>
    <cfRule type="containsText" dxfId="2" priority="2" operator="containsText" text="REVISAR S/F">
      <formula>NOT(ISERROR(SEARCH("REVISAR S/F",K10)))</formula>
    </cfRule>
  </conditionalFormatting>
  <dataValidations count="2">
    <dataValidation type="whole" operator="greaterThanOrEqual" allowBlank="1" showInputMessage="1" showErrorMessage="1" errorTitle="Valor Incorrecto" error="Entre solo Valores Permitidos" sqref="E3:J3 B6:J6">
      <formula1>0</formula1>
    </dataValidation>
    <dataValidation type="decimal" operator="greaterThanOrEqual" allowBlank="1" showInputMessage="1" showErrorMessage="1" errorTitle="Valor Incorrecto" error="Entre solo Valores Permitidos" sqref="K3 K6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Domingo</vt:lpstr>
      <vt:lpstr>Lunes</vt:lpstr>
      <vt:lpstr>Martes</vt:lpstr>
      <vt:lpstr>Miercoles</vt:lpstr>
      <vt:lpstr>Jueves</vt:lpstr>
      <vt:lpstr>Viernes</vt:lpstr>
      <vt:lpstr>Sabado</vt:lpstr>
      <vt:lpstr>Cierre</vt:lpstr>
      <vt:lpstr>Contador</vt:lpstr>
      <vt:lpstr>DEN</vt:lpstr>
      <vt:lpstr>ANALISIS</vt:lpstr>
      <vt:lpstr>Domingo!Área_de_impresión</vt:lpstr>
      <vt:lpstr>Jueves!Área_de_impresión</vt:lpstr>
      <vt:lpstr>Lunes!Área_de_impresión</vt:lpstr>
      <vt:lpstr>Martes!Área_de_impresión</vt:lpstr>
      <vt:lpstr>Miercoles!Área_de_impresión</vt:lpstr>
      <vt:lpstr>Sabado!Área_de_impresión</vt:lpstr>
      <vt:lpstr>Viernes!Área_de_impresión</vt:lpstr>
    </vt:vector>
  </TitlesOfParts>
  <Company>Omega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Jose Ernesto Carreno Bueno</cp:lastModifiedBy>
  <cp:lastPrinted>2020-01-26T01:44:53Z</cp:lastPrinted>
  <dcterms:created xsi:type="dcterms:W3CDTF">2018-08-04T00:06:50Z</dcterms:created>
  <dcterms:modified xsi:type="dcterms:W3CDTF">2020-07-05T13:55:09Z</dcterms:modified>
</cp:coreProperties>
</file>