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d\Documents\Repositorios_git\lapop2022\bases\"/>
    </mc:Choice>
  </mc:AlternateContent>
  <xr:revisionPtr revIDLastSave="0" documentId="13_ncr:1_{C545CBBC-43B2-4B99-81D6-E481AB3CF68A}" xr6:coauthVersionLast="47" xr6:coauthVersionMax="47" xr10:uidLastSave="{00000000-0000-0000-0000-000000000000}"/>
  <bookViews>
    <workbookView xWindow="-110" yWindow="-110" windowWidth="19420" windowHeight="10420" activeTab="1" xr2:uid="{143F3D51-55AF-47FE-9661-429B6F187B67}"/>
  </bookViews>
  <sheets>
    <sheet name="Empleo" sheetId="1" r:id="rId1"/>
    <sheet name="formal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5" i="1" l="1"/>
  <c r="H173" i="1"/>
  <c r="G175" i="1"/>
  <c r="G173" i="1"/>
  <c r="F175" i="1"/>
  <c r="F173" i="1"/>
  <c r="E175" i="1"/>
  <c r="E173" i="1"/>
  <c r="D175" i="1"/>
  <c r="D173" i="1"/>
  <c r="C175" i="1"/>
  <c r="C173" i="1"/>
  <c r="B175" i="1"/>
  <c r="B173" i="1"/>
  <c r="H166" i="1"/>
  <c r="H164" i="1"/>
  <c r="H163" i="1"/>
  <c r="H162" i="1"/>
  <c r="H161" i="1"/>
  <c r="H160" i="1"/>
  <c r="H159" i="1"/>
  <c r="H158" i="1"/>
  <c r="H157" i="1"/>
  <c r="P157" i="1" s="1"/>
  <c r="H156" i="1"/>
  <c r="H155" i="1"/>
  <c r="G166" i="1"/>
  <c r="G164" i="1"/>
  <c r="G163" i="1"/>
  <c r="G162" i="1"/>
  <c r="G161" i="1"/>
  <c r="G160" i="1"/>
  <c r="G159" i="1"/>
  <c r="G158" i="1"/>
  <c r="G157" i="1"/>
  <c r="O157" i="1" s="1"/>
  <c r="G156" i="1"/>
  <c r="G155" i="1"/>
  <c r="F165" i="1"/>
  <c r="F166" i="1"/>
  <c r="F164" i="1"/>
  <c r="F163" i="1"/>
  <c r="F162" i="1"/>
  <c r="F161" i="1"/>
  <c r="F160" i="1"/>
  <c r="F159" i="1"/>
  <c r="F158" i="1"/>
  <c r="F157" i="1"/>
  <c r="F156" i="1"/>
  <c r="F155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C163" i="1"/>
  <c r="C164" i="1"/>
  <c r="C165" i="1"/>
  <c r="C166" i="1"/>
  <c r="C174" i="1" s="1"/>
  <c r="C162" i="1"/>
  <c r="C161" i="1"/>
  <c r="C160" i="1"/>
  <c r="C159" i="1"/>
  <c r="C158" i="1"/>
  <c r="C157" i="1"/>
  <c r="C156" i="1"/>
  <c r="C155" i="1"/>
  <c r="B165" i="1"/>
  <c r="B166" i="1"/>
  <c r="B174" i="1" s="1"/>
  <c r="B164" i="1"/>
  <c r="B162" i="1"/>
  <c r="B170" i="1" s="1"/>
  <c r="B161" i="1"/>
  <c r="B156" i="1"/>
  <c r="B157" i="1"/>
  <c r="B158" i="1"/>
  <c r="B159" i="1"/>
  <c r="B160" i="1"/>
  <c r="B155" i="1"/>
  <c r="G170" i="1" l="1"/>
  <c r="M156" i="1"/>
  <c r="M164" i="1"/>
  <c r="O156" i="1"/>
  <c r="K156" i="1"/>
  <c r="C169" i="1"/>
  <c r="M157" i="1"/>
  <c r="E174" i="1"/>
  <c r="F170" i="1"/>
  <c r="N170" i="1" s="1"/>
  <c r="O158" i="1"/>
  <c r="P158" i="1"/>
  <c r="L158" i="1"/>
  <c r="N158" i="1"/>
  <c r="P159" i="1"/>
  <c r="P160" i="1"/>
  <c r="O164" i="1"/>
  <c r="P161" i="1"/>
  <c r="O160" i="1"/>
  <c r="P162" i="1"/>
  <c r="P163" i="1"/>
  <c r="K160" i="1"/>
  <c r="D168" i="1"/>
  <c r="L168" i="1" s="1"/>
  <c r="F168" i="1"/>
  <c r="N168" i="1" s="1"/>
  <c r="O159" i="1"/>
  <c r="P156" i="1"/>
  <c r="P164" i="1"/>
  <c r="M158" i="1"/>
  <c r="M159" i="1"/>
  <c r="M160" i="1"/>
  <c r="H174" i="1"/>
  <c r="E169" i="1"/>
  <c r="M169" i="1" s="1"/>
  <c r="K164" i="1"/>
  <c r="M161" i="1"/>
  <c r="O161" i="1"/>
  <c r="K162" i="1"/>
  <c r="L161" i="1"/>
  <c r="M162" i="1"/>
  <c r="O170" i="1"/>
  <c r="K155" i="1"/>
  <c r="E168" i="1"/>
  <c r="M168" i="1" s="1"/>
  <c r="M163" i="1"/>
  <c r="O155" i="1"/>
  <c r="O163" i="1"/>
  <c r="N160" i="1"/>
  <c r="N159" i="1"/>
  <c r="K169" i="1"/>
  <c r="J161" i="1"/>
  <c r="K158" i="1"/>
  <c r="K163" i="1"/>
  <c r="L162" i="1"/>
  <c r="H168" i="1"/>
  <c r="P168" i="1" s="1"/>
  <c r="C168" i="1"/>
  <c r="K168" i="1" s="1"/>
  <c r="J170" i="1"/>
  <c r="K159" i="1"/>
  <c r="L155" i="1"/>
  <c r="L163" i="1"/>
  <c r="N163" i="1"/>
  <c r="G174" i="1"/>
  <c r="J157" i="1"/>
  <c r="J155" i="1"/>
  <c r="J164" i="1"/>
  <c r="L156" i="1"/>
  <c r="N156" i="1"/>
  <c r="N164" i="1"/>
  <c r="L159" i="1"/>
  <c r="J160" i="1"/>
  <c r="K161" i="1"/>
  <c r="L157" i="1"/>
  <c r="L164" i="1"/>
  <c r="N157" i="1"/>
  <c r="N162" i="1"/>
  <c r="H170" i="1"/>
  <c r="P170" i="1" s="1"/>
  <c r="P155" i="1"/>
  <c r="J158" i="1"/>
  <c r="D174" i="1"/>
  <c r="J156" i="1"/>
  <c r="K157" i="1"/>
  <c r="D170" i="1"/>
  <c r="L170" i="1" s="1"/>
  <c r="J163" i="1"/>
  <c r="M155" i="1"/>
  <c r="L160" i="1"/>
  <c r="B168" i="1"/>
  <c r="J168" i="1" s="1"/>
  <c r="C170" i="1"/>
  <c r="K170" i="1" s="1"/>
  <c r="G168" i="1"/>
  <c r="O168" i="1" s="1"/>
  <c r="J162" i="1"/>
  <c r="J159" i="1"/>
  <c r="F174" i="1"/>
  <c r="O162" i="1"/>
  <c r="E170" i="1"/>
  <c r="M170" i="1" s="1"/>
  <c r="N155" i="1"/>
  <c r="B169" i="1"/>
  <c r="J169" i="1" s="1"/>
  <c r="H169" i="1"/>
  <c r="P169" i="1" s="1"/>
  <c r="F169" i="1"/>
  <c r="N169" i="1" s="1"/>
  <c r="N161" i="1"/>
  <c r="G169" i="1"/>
  <c r="O169" i="1" s="1"/>
  <c r="D169" i="1"/>
  <c r="L169" i="1" s="1"/>
  <c r="P166" i="1" l="1"/>
  <c r="O166" i="1"/>
  <c r="M166" i="1"/>
  <c r="K166" i="1"/>
  <c r="J166" i="1"/>
  <c r="N166" i="1"/>
  <c r="L166" i="1"/>
  <c r="H140" i="1" l="1"/>
  <c r="H141" i="1"/>
  <c r="H139" i="1"/>
  <c r="H137" i="1"/>
  <c r="H145" i="1" s="1"/>
  <c r="H136" i="1"/>
  <c r="H135" i="1"/>
  <c r="H134" i="1"/>
  <c r="H133" i="1"/>
  <c r="H132" i="1"/>
  <c r="H131" i="1"/>
  <c r="H130" i="1"/>
  <c r="H150" i="1"/>
  <c r="H148" i="1"/>
  <c r="G150" i="1"/>
  <c r="G148" i="1"/>
  <c r="G141" i="1"/>
  <c r="G140" i="1"/>
  <c r="G139" i="1"/>
  <c r="G137" i="1"/>
  <c r="G145" i="1" s="1"/>
  <c r="G136" i="1"/>
  <c r="G135" i="1"/>
  <c r="G134" i="1"/>
  <c r="G133" i="1"/>
  <c r="G132" i="1"/>
  <c r="G131" i="1"/>
  <c r="G130" i="1"/>
  <c r="F150" i="1"/>
  <c r="F148" i="1"/>
  <c r="F141" i="1"/>
  <c r="F140" i="1"/>
  <c r="F139" i="1"/>
  <c r="F137" i="1"/>
  <c r="F145" i="1" s="1"/>
  <c r="F136" i="1"/>
  <c r="F135" i="1"/>
  <c r="F134" i="1"/>
  <c r="F133" i="1"/>
  <c r="F132" i="1"/>
  <c r="F131" i="1"/>
  <c r="F130" i="1"/>
  <c r="E150" i="1"/>
  <c r="E148" i="1"/>
  <c r="E141" i="1"/>
  <c r="E140" i="1"/>
  <c r="E139" i="1"/>
  <c r="E137" i="1"/>
  <c r="E145" i="1" s="1"/>
  <c r="E136" i="1"/>
  <c r="E135" i="1"/>
  <c r="E134" i="1"/>
  <c r="E133" i="1"/>
  <c r="E132" i="1"/>
  <c r="E131" i="1"/>
  <c r="E130" i="1"/>
  <c r="D150" i="1"/>
  <c r="D148" i="1"/>
  <c r="D141" i="1"/>
  <c r="D140" i="1"/>
  <c r="D139" i="1"/>
  <c r="D137" i="1"/>
  <c r="D145" i="1" s="1"/>
  <c r="D136" i="1"/>
  <c r="D135" i="1"/>
  <c r="D134" i="1"/>
  <c r="D133" i="1"/>
  <c r="D132" i="1"/>
  <c r="D131" i="1"/>
  <c r="D130" i="1"/>
  <c r="C150" i="1"/>
  <c r="C148" i="1"/>
  <c r="C141" i="1"/>
  <c r="C140" i="1"/>
  <c r="C139" i="1"/>
  <c r="C137" i="1"/>
  <c r="C145" i="1" s="1"/>
  <c r="C136" i="1"/>
  <c r="C135" i="1"/>
  <c r="C134" i="1"/>
  <c r="C133" i="1"/>
  <c r="C132" i="1"/>
  <c r="C131" i="1"/>
  <c r="C130" i="1"/>
  <c r="B150" i="1"/>
  <c r="B148" i="1"/>
  <c r="B141" i="1"/>
  <c r="B140" i="1"/>
  <c r="B139" i="1"/>
  <c r="B137" i="1"/>
  <c r="B145" i="1" s="1"/>
  <c r="B136" i="1"/>
  <c r="B131" i="1"/>
  <c r="B132" i="1"/>
  <c r="B133" i="1"/>
  <c r="B134" i="1"/>
  <c r="B135" i="1"/>
  <c r="B130" i="1"/>
  <c r="D144" i="1" l="1"/>
  <c r="F143" i="1"/>
  <c r="N143" i="1" s="1"/>
  <c r="N139" i="1"/>
  <c r="C143" i="1"/>
  <c r="K143" i="1" s="1"/>
  <c r="L131" i="1"/>
  <c r="N145" i="1"/>
  <c r="G144" i="1"/>
  <c r="P133" i="1"/>
  <c r="N131" i="1"/>
  <c r="H143" i="1"/>
  <c r="P143" i="1" s="1"/>
  <c r="K132" i="1"/>
  <c r="K133" i="1"/>
  <c r="L135" i="1"/>
  <c r="E143" i="1"/>
  <c r="M143" i="1" s="1"/>
  <c r="N133" i="1"/>
  <c r="F149" i="1"/>
  <c r="O136" i="1"/>
  <c r="N132" i="1"/>
  <c r="J139" i="1"/>
  <c r="N134" i="1"/>
  <c r="P139" i="1"/>
  <c r="J135" i="1"/>
  <c r="L145" i="1"/>
  <c r="E144" i="1"/>
  <c r="M144" i="1" s="1"/>
  <c r="N135" i="1"/>
  <c r="G143" i="1"/>
  <c r="O143" i="1" s="1"/>
  <c r="O139" i="1"/>
  <c r="P131" i="1"/>
  <c r="D143" i="1"/>
  <c r="L143" i="1" s="1"/>
  <c r="L139" i="1"/>
  <c r="N136" i="1"/>
  <c r="O131" i="1"/>
  <c r="H144" i="1"/>
  <c r="P144" i="1" s="1"/>
  <c r="O132" i="1"/>
  <c r="M138" i="1"/>
  <c r="J138" i="1"/>
  <c r="K135" i="1"/>
  <c r="M133" i="1"/>
  <c r="J133" i="1"/>
  <c r="K136" i="1"/>
  <c r="M134" i="1"/>
  <c r="O135" i="1"/>
  <c r="K139" i="1"/>
  <c r="K131" i="1"/>
  <c r="J132" i="1"/>
  <c r="K145" i="1"/>
  <c r="L138" i="1"/>
  <c r="P134" i="1"/>
  <c r="K138" i="1"/>
  <c r="K130" i="1"/>
  <c r="J131" i="1"/>
  <c r="L133" i="1"/>
  <c r="O134" i="1"/>
  <c r="P135" i="1"/>
  <c r="J136" i="1"/>
  <c r="L134" i="1"/>
  <c r="N138" i="1"/>
  <c r="P136" i="1"/>
  <c r="P137" i="1"/>
  <c r="J134" i="1"/>
  <c r="K134" i="1"/>
  <c r="M132" i="1"/>
  <c r="J130" i="1"/>
  <c r="P138" i="1"/>
  <c r="N137" i="1"/>
  <c r="L136" i="1"/>
  <c r="L132" i="1"/>
  <c r="P130" i="1"/>
  <c r="L144" i="1"/>
  <c r="D149" i="1"/>
  <c r="O138" i="1"/>
  <c r="M137" i="1"/>
  <c r="O130" i="1"/>
  <c r="M139" i="1"/>
  <c r="M131" i="1"/>
  <c r="O137" i="1"/>
  <c r="G149" i="1"/>
  <c r="M145" i="1"/>
  <c r="F144" i="1"/>
  <c r="N144" i="1" s="1"/>
  <c r="H149" i="1"/>
  <c r="L137" i="1"/>
  <c r="N130" i="1"/>
  <c r="M135" i="1"/>
  <c r="O133" i="1"/>
  <c r="B144" i="1"/>
  <c r="J144" i="1" s="1"/>
  <c r="J137" i="1"/>
  <c r="E149" i="1"/>
  <c r="B149" i="1"/>
  <c r="O144" i="1"/>
  <c r="M136" i="1"/>
  <c r="J145" i="1"/>
  <c r="C144" i="1"/>
  <c r="K144" i="1" s="1"/>
  <c r="K137" i="1"/>
  <c r="M130" i="1"/>
  <c r="B143" i="1"/>
  <c r="J143" i="1" s="1"/>
  <c r="C149" i="1"/>
  <c r="O145" i="1"/>
  <c r="P145" i="1"/>
  <c r="P132" i="1"/>
  <c r="L130" i="1"/>
  <c r="G116" i="1"/>
  <c r="G115" i="1"/>
  <c r="G114" i="1"/>
  <c r="G112" i="1"/>
  <c r="G111" i="1"/>
  <c r="G110" i="1"/>
  <c r="G109" i="1"/>
  <c r="G108" i="1"/>
  <c r="G107" i="1"/>
  <c r="G106" i="1"/>
  <c r="G105" i="1"/>
  <c r="G125" i="1"/>
  <c r="G123" i="1"/>
  <c r="F116" i="1"/>
  <c r="F115" i="1"/>
  <c r="F114" i="1"/>
  <c r="F112" i="1"/>
  <c r="F111" i="1"/>
  <c r="F110" i="1"/>
  <c r="F109" i="1"/>
  <c r="F108" i="1"/>
  <c r="F107" i="1"/>
  <c r="F106" i="1"/>
  <c r="F105" i="1"/>
  <c r="F125" i="1"/>
  <c r="F123" i="1"/>
  <c r="E125" i="1"/>
  <c r="E123" i="1"/>
  <c r="D125" i="1"/>
  <c r="D123" i="1"/>
  <c r="C125" i="1"/>
  <c r="C123" i="1"/>
  <c r="B125" i="1"/>
  <c r="B123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B106" i="1"/>
  <c r="B107" i="1"/>
  <c r="B108" i="1"/>
  <c r="B109" i="1"/>
  <c r="B110" i="1"/>
  <c r="B111" i="1"/>
  <c r="B112" i="1"/>
  <c r="B113" i="1"/>
  <c r="B114" i="1"/>
  <c r="B115" i="1"/>
  <c r="B116" i="1"/>
  <c r="B105" i="1"/>
  <c r="B118" i="1" l="1"/>
  <c r="J118" i="1" s="1"/>
  <c r="N114" i="1"/>
  <c r="N106" i="1"/>
  <c r="M108" i="1"/>
  <c r="N110" i="1"/>
  <c r="K108" i="1"/>
  <c r="L114" i="1"/>
  <c r="O106" i="1"/>
  <c r="K141" i="1"/>
  <c r="J110" i="1"/>
  <c r="C124" i="1"/>
  <c r="O112" i="1"/>
  <c r="P141" i="1"/>
  <c r="J105" i="1"/>
  <c r="J109" i="1"/>
  <c r="L105" i="1"/>
  <c r="L113" i="1"/>
  <c r="F124" i="1"/>
  <c r="N111" i="1"/>
  <c r="N141" i="1"/>
  <c r="M109" i="1"/>
  <c r="G120" i="1"/>
  <c r="O120" i="1" s="1"/>
  <c r="O114" i="1"/>
  <c r="K111" i="1"/>
  <c r="L108" i="1"/>
  <c r="D120" i="1"/>
  <c r="L120" i="1" s="1"/>
  <c r="L112" i="1"/>
  <c r="J108" i="1"/>
  <c r="F120" i="1"/>
  <c r="N120" i="1" s="1"/>
  <c r="N112" i="1"/>
  <c r="L107" i="1"/>
  <c r="F118" i="1"/>
  <c r="N118" i="1" s="1"/>
  <c r="N105" i="1"/>
  <c r="G119" i="1"/>
  <c r="O119" i="1" s="1"/>
  <c r="O107" i="1"/>
  <c r="J106" i="1"/>
  <c r="M112" i="1"/>
  <c r="L141" i="1"/>
  <c r="J113" i="1"/>
  <c r="C118" i="1"/>
  <c r="K118" i="1" s="1"/>
  <c r="K105" i="1"/>
  <c r="C120" i="1"/>
  <c r="K120" i="1" s="1"/>
  <c r="K113" i="1"/>
  <c r="D119" i="1"/>
  <c r="L119" i="1" s="1"/>
  <c r="L109" i="1"/>
  <c r="E118" i="1"/>
  <c r="M118" i="1" s="1"/>
  <c r="M105" i="1"/>
  <c r="M113" i="1"/>
  <c r="D124" i="1"/>
  <c r="F119" i="1"/>
  <c r="N119" i="1" s="1"/>
  <c r="N107" i="1"/>
  <c r="N113" i="1"/>
  <c r="O109" i="1"/>
  <c r="J141" i="1"/>
  <c r="G118" i="1"/>
  <c r="O118" i="1" s="1"/>
  <c r="O105" i="1"/>
  <c r="B124" i="1"/>
  <c r="D118" i="1"/>
  <c r="L118" i="1" s="1"/>
  <c r="L106" i="1"/>
  <c r="M110" i="1"/>
  <c r="M141" i="1"/>
  <c r="B119" i="1"/>
  <c r="J119" i="1" s="1"/>
  <c r="J107" i="1"/>
  <c r="M111" i="1"/>
  <c r="O141" i="1"/>
  <c r="J114" i="1"/>
  <c r="K112" i="1"/>
  <c r="O108" i="1"/>
  <c r="B120" i="1"/>
  <c r="J120" i="1" s="1"/>
  <c r="J112" i="1"/>
  <c r="K106" i="1"/>
  <c r="K114" i="1"/>
  <c r="L110" i="1"/>
  <c r="M106" i="1"/>
  <c r="M114" i="1"/>
  <c r="N108" i="1"/>
  <c r="G124" i="1"/>
  <c r="O110" i="1"/>
  <c r="K109" i="1"/>
  <c r="K110" i="1"/>
  <c r="J111" i="1"/>
  <c r="C119" i="1"/>
  <c r="K119" i="1" s="1"/>
  <c r="K107" i="1"/>
  <c r="L111" i="1"/>
  <c r="E119" i="1"/>
  <c r="M119" i="1" s="1"/>
  <c r="M107" i="1"/>
  <c r="E124" i="1"/>
  <c r="N109" i="1"/>
  <c r="O111" i="1"/>
  <c r="E120" i="1"/>
  <c r="M120" i="1" s="1"/>
  <c r="J116" i="1" l="1"/>
  <c r="L116" i="1"/>
  <c r="K116" i="1"/>
  <c r="N116" i="1"/>
  <c r="M116" i="1"/>
  <c r="O116" i="1"/>
  <c r="W13" i="1" l="1"/>
  <c r="W12" i="1"/>
  <c r="W11" i="1"/>
  <c r="W10" i="1"/>
  <c r="W9" i="1"/>
  <c r="W8" i="1"/>
  <c r="W7" i="1"/>
  <c r="W6" i="1"/>
  <c r="W5" i="1"/>
  <c r="U6" i="1"/>
  <c r="U7" i="1"/>
  <c r="U8" i="1"/>
  <c r="U9" i="1"/>
  <c r="U10" i="1"/>
  <c r="U11" i="1"/>
  <c r="U12" i="1"/>
  <c r="U13" i="1"/>
  <c r="U5" i="1"/>
  <c r="F66" i="1"/>
  <c r="F74" i="1" s="1"/>
  <c r="F65" i="1"/>
  <c r="F64" i="1"/>
  <c r="F63" i="1"/>
  <c r="F62" i="1"/>
  <c r="F61" i="1"/>
  <c r="F60" i="1"/>
  <c r="F59" i="1"/>
  <c r="F58" i="1"/>
  <c r="F57" i="1"/>
  <c r="V57" i="1" s="1"/>
  <c r="F56" i="1"/>
  <c r="F55" i="1"/>
  <c r="G73" i="1"/>
  <c r="D73" i="1"/>
  <c r="C73" i="1"/>
  <c r="G75" i="1"/>
  <c r="D75" i="1"/>
  <c r="C75" i="1"/>
  <c r="G66" i="1"/>
  <c r="O66" i="1" s="1"/>
  <c r="G65" i="1"/>
  <c r="G64" i="1"/>
  <c r="G63" i="1"/>
  <c r="G62" i="1"/>
  <c r="G61" i="1"/>
  <c r="G60" i="1"/>
  <c r="G59" i="1"/>
  <c r="G58" i="1"/>
  <c r="G57" i="1"/>
  <c r="G56" i="1"/>
  <c r="G55" i="1"/>
  <c r="D66" i="1"/>
  <c r="D65" i="1"/>
  <c r="D64" i="1"/>
  <c r="D63" i="1"/>
  <c r="D62" i="1"/>
  <c r="D61" i="1"/>
  <c r="D60" i="1"/>
  <c r="D59" i="1"/>
  <c r="D58" i="1"/>
  <c r="D57" i="1"/>
  <c r="D56" i="1"/>
  <c r="D55" i="1"/>
  <c r="C66" i="1"/>
  <c r="K66" i="1" s="1"/>
  <c r="C65" i="1"/>
  <c r="C64" i="1"/>
  <c r="C63" i="1"/>
  <c r="C62" i="1"/>
  <c r="C61" i="1"/>
  <c r="C60" i="1"/>
  <c r="C59" i="1"/>
  <c r="C58" i="1"/>
  <c r="C57" i="1"/>
  <c r="C56" i="1"/>
  <c r="C55" i="1"/>
  <c r="N56" i="1" l="1"/>
  <c r="N64" i="1"/>
  <c r="N62" i="1"/>
  <c r="V55" i="1"/>
  <c r="V63" i="1"/>
  <c r="V58" i="1"/>
  <c r="V59" i="1"/>
  <c r="N60" i="1"/>
  <c r="N61" i="1"/>
  <c r="K56" i="1"/>
  <c r="O56" i="1"/>
  <c r="O64" i="1"/>
  <c r="K64" i="1"/>
  <c r="C69" i="1"/>
  <c r="K69" i="1" s="1"/>
  <c r="K58" i="1"/>
  <c r="D70" i="1"/>
  <c r="L70" i="1" s="1"/>
  <c r="O58" i="1"/>
  <c r="V62" i="1"/>
  <c r="D68" i="1"/>
  <c r="L68" i="1" s="1"/>
  <c r="O57" i="1"/>
  <c r="K62" i="1"/>
  <c r="O62" i="1"/>
  <c r="K55" i="1"/>
  <c r="K63" i="1"/>
  <c r="O55" i="1"/>
  <c r="O63" i="1"/>
  <c r="N59" i="1"/>
  <c r="L58" i="1"/>
  <c r="N58" i="1"/>
  <c r="N66" i="1"/>
  <c r="N57" i="1"/>
  <c r="V64" i="1"/>
  <c r="V56" i="1"/>
  <c r="V61" i="1"/>
  <c r="O59" i="1"/>
  <c r="G74" i="1"/>
  <c r="F70" i="1"/>
  <c r="N70" i="1" s="1"/>
  <c r="N63" i="1"/>
  <c r="N55" i="1"/>
  <c r="F68" i="1"/>
  <c r="N68" i="1" s="1"/>
  <c r="K57" i="1"/>
  <c r="V60" i="1"/>
  <c r="C70" i="1"/>
  <c r="K70" i="1" s="1"/>
  <c r="K60" i="1"/>
  <c r="L64" i="1"/>
  <c r="O60" i="1"/>
  <c r="K61" i="1"/>
  <c r="D69" i="1"/>
  <c r="L69" i="1" s="1"/>
  <c r="O61" i="1"/>
  <c r="G69" i="1"/>
  <c r="O69" i="1" s="1"/>
  <c r="F69" i="1"/>
  <c r="N69" i="1" s="1"/>
  <c r="L55" i="1"/>
  <c r="G70" i="1"/>
  <c r="O70" i="1" s="1"/>
  <c r="D74" i="1"/>
  <c r="L62" i="1"/>
  <c r="L59" i="1"/>
  <c r="L60" i="1"/>
  <c r="G68" i="1"/>
  <c r="O68" i="1" s="1"/>
  <c r="C74" i="1"/>
  <c r="K59" i="1"/>
  <c r="L66" i="1"/>
  <c r="L61" i="1"/>
  <c r="L57" i="1"/>
  <c r="L56" i="1"/>
  <c r="L63" i="1"/>
  <c r="C68" i="1"/>
  <c r="K68" i="1" s="1"/>
  <c r="G50" i="1"/>
  <c r="G48" i="1"/>
  <c r="F50" i="1"/>
  <c r="F48" i="1"/>
  <c r="D50" i="1"/>
  <c r="D48" i="1"/>
  <c r="C50" i="1"/>
  <c r="C48" i="1"/>
  <c r="G41" i="1"/>
  <c r="O41" i="1" s="1"/>
  <c r="G40" i="1"/>
  <c r="G39" i="1"/>
  <c r="G38" i="1"/>
  <c r="G37" i="1"/>
  <c r="G36" i="1"/>
  <c r="G35" i="1"/>
  <c r="G34" i="1"/>
  <c r="G33" i="1"/>
  <c r="G32" i="1"/>
  <c r="G31" i="1"/>
  <c r="G30" i="1"/>
  <c r="F41" i="1"/>
  <c r="F40" i="1"/>
  <c r="F39" i="1"/>
  <c r="F38" i="1"/>
  <c r="F37" i="1"/>
  <c r="F36" i="1"/>
  <c r="F35" i="1"/>
  <c r="F34" i="1"/>
  <c r="F33" i="1"/>
  <c r="F32" i="1"/>
  <c r="F31" i="1"/>
  <c r="F30" i="1"/>
  <c r="E41" i="1"/>
  <c r="E40" i="1"/>
  <c r="E39" i="1"/>
  <c r="E38" i="1"/>
  <c r="E37" i="1"/>
  <c r="E36" i="1"/>
  <c r="E35" i="1"/>
  <c r="E34" i="1"/>
  <c r="E33" i="1"/>
  <c r="E32" i="1"/>
  <c r="E31" i="1"/>
  <c r="E30" i="1"/>
  <c r="D41" i="1"/>
  <c r="D40" i="1"/>
  <c r="D39" i="1"/>
  <c r="D38" i="1"/>
  <c r="D37" i="1"/>
  <c r="D36" i="1"/>
  <c r="D35" i="1"/>
  <c r="D34" i="1"/>
  <c r="D33" i="1"/>
  <c r="D32" i="1"/>
  <c r="D31" i="1"/>
  <c r="D30" i="1"/>
  <c r="C41" i="1"/>
  <c r="C40" i="1"/>
  <c r="C39" i="1"/>
  <c r="C38" i="1"/>
  <c r="C37" i="1"/>
  <c r="C36" i="1"/>
  <c r="C35" i="1"/>
  <c r="C34" i="1"/>
  <c r="C33" i="1"/>
  <c r="C32" i="1"/>
  <c r="C31" i="1"/>
  <c r="C30" i="1"/>
  <c r="B41" i="1"/>
  <c r="B40" i="1"/>
  <c r="B39" i="1"/>
  <c r="B38" i="1"/>
  <c r="B37" i="1"/>
  <c r="B36" i="1"/>
  <c r="B31" i="1"/>
  <c r="B32" i="1"/>
  <c r="B33" i="1"/>
  <c r="B34" i="1"/>
  <c r="B35" i="1"/>
  <c r="B30" i="1"/>
  <c r="L33" i="1" l="1"/>
  <c r="D45" i="1"/>
  <c r="V31" i="1"/>
  <c r="V39" i="1"/>
  <c r="V32" i="1"/>
  <c r="U39" i="1"/>
  <c r="V33" i="1"/>
  <c r="V34" i="1"/>
  <c r="U35" i="1"/>
  <c r="U34" i="1"/>
  <c r="U31" i="1"/>
  <c r="V35" i="1"/>
  <c r="U36" i="1"/>
  <c r="V36" i="1"/>
  <c r="U32" i="1"/>
  <c r="U37" i="1"/>
  <c r="V37" i="1"/>
  <c r="U33" i="1"/>
  <c r="U30" i="1"/>
  <c r="U38" i="1"/>
  <c r="V30" i="1"/>
  <c r="V38" i="1"/>
  <c r="L34" i="1"/>
  <c r="F49" i="1"/>
  <c r="L35" i="1"/>
  <c r="O31" i="1"/>
  <c r="O39" i="1"/>
  <c r="F44" i="1"/>
  <c r="O32" i="1"/>
  <c r="L31" i="1"/>
  <c r="L39" i="1"/>
  <c r="D49" i="1"/>
  <c r="M31" i="1"/>
  <c r="J36" i="1"/>
  <c r="M33" i="1"/>
  <c r="E49" i="1"/>
  <c r="O33" i="1"/>
  <c r="J30" i="1"/>
  <c r="J38" i="1"/>
  <c r="L30" i="1"/>
  <c r="L38" i="1"/>
  <c r="M34" i="1"/>
  <c r="O34" i="1"/>
  <c r="B43" i="1"/>
  <c r="J31" i="1"/>
  <c r="M39" i="1"/>
  <c r="B45" i="1"/>
  <c r="O35" i="1"/>
  <c r="G49" i="1"/>
  <c r="J34" i="1"/>
  <c r="L32" i="1"/>
  <c r="M36" i="1"/>
  <c r="O36" i="1"/>
  <c r="D43" i="1"/>
  <c r="J33" i="1"/>
  <c r="J35" i="1"/>
  <c r="B49" i="1"/>
  <c r="C45" i="1"/>
  <c r="M37" i="1"/>
  <c r="F45" i="1"/>
  <c r="C49" i="1"/>
  <c r="B44" i="1"/>
  <c r="M30" i="1"/>
  <c r="M38" i="1"/>
  <c r="O30" i="1"/>
  <c r="O38" i="1"/>
  <c r="M32" i="1"/>
  <c r="L37" i="1"/>
  <c r="M41" i="1"/>
  <c r="F43" i="1"/>
  <c r="D44" i="1"/>
  <c r="J41" i="1"/>
  <c r="J32" i="1"/>
  <c r="L41" i="1"/>
  <c r="L36" i="1"/>
  <c r="O37" i="1"/>
  <c r="J39" i="1"/>
  <c r="M35" i="1"/>
  <c r="J37" i="1"/>
  <c r="J45" i="1" s="1"/>
  <c r="G25" i="1"/>
  <c r="G23" i="1"/>
  <c r="F25" i="1"/>
  <c r="F23" i="1"/>
  <c r="D25" i="1"/>
  <c r="D23" i="1"/>
  <c r="C25" i="1"/>
  <c r="C23" i="1"/>
  <c r="G16" i="1"/>
  <c r="G15" i="1"/>
  <c r="G14" i="1"/>
  <c r="G13" i="1"/>
  <c r="G12" i="1"/>
  <c r="G11" i="1"/>
  <c r="G10" i="1"/>
  <c r="G9" i="1"/>
  <c r="G8" i="1"/>
  <c r="G7" i="1"/>
  <c r="G6" i="1"/>
  <c r="G5" i="1"/>
  <c r="F16" i="1"/>
  <c r="F15" i="1"/>
  <c r="F14" i="1"/>
  <c r="F13" i="1"/>
  <c r="F12" i="1"/>
  <c r="F11" i="1"/>
  <c r="F10" i="1"/>
  <c r="F9" i="1"/>
  <c r="F8" i="1"/>
  <c r="F7" i="1"/>
  <c r="F6" i="1"/>
  <c r="F5" i="1"/>
  <c r="D16" i="1"/>
  <c r="D15" i="1"/>
  <c r="D14" i="1"/>
  <c r="D13" i="1"/>
  <c r="D12" i="1"/>
  <c r="D11" i="1"/>
  <c r="D10" i="1"/>
  <c r="D9" i="1"/>
  <c r="D8" i="1"/>
  <c r="D7" i="1"/>
  <c r="D6" i="1"/>
  <c r="D5" i="1"/>
  <c r="C16" i="1"/>
  <c r="C15" i="1"/>
  <c r="C14" i="1"/>
  <c r="C13" i="1"/>
  <c r="C12" i="1"/>
  <c r="C11" i="1"/>
  <c r="C6" i="1"/>
  <c r="C7" i="1"/>
  <c r="C8" i="1"/>
  <c r="C9" i="1"/>
  <c r="C10" i="1"/>
  <c r="C5" i="1"/>
  <c r="V12" i="1" l="1"/>
  <c r="L43" i="1"/>
  <c r="V11" i="1"/>
  <c r="V9" i="1"/>
  <c r="V5" i="1"/>
  <c r="V13" i="1"/>
  <c r="V8" i="1"/>
  <c r="V10" i="1"/>
  <c r="V6" i="1"/>
  <c r="V7" i="1"/>
  <c r="J43" i="1"/>
  <c r="M45" i="1"/>
  <c r="L44" i="1"/>
  <c r="M43" i="1"/>
  <c r="O44" i="1"/>
  <c r="O43" i="1"/>
  <c r="O45" i="1"/>
  <c r="L45" i="1"/>
  <c r="K7" i="1"/>
  <c r="O16" i="1"/>
  <c r="M44" i="1"/>
  <c r="G24" i="1"/>
  <c r="L5" i="1"/>
  <c r="K11" i="1"/>
  <c r="J44" i="1"/>
  <c r="L10" i="1"/>
  <c r="O10" i="1"/>
  <c r="L13" i="1"/>
  <c r="C19" i="1"/>
  <c r="K6" i="1"/>
  <c r="L12" i="1"/>
  <c r="N8" i="1"/>
  <c r="N16" i="1"/>
  <c r="G20" i="1"/>
  <c r="O13" i="1"/>
  <c r="N10" i="1"/>
  <c r="K8" i="1"/>
  <c r="C20" i="1"/>
  <c r="L8" i="1"/>
  <c r="L14" i="1"/>
  <c r="N12" i="1"/>
  <c r="G19" i="1"/>
  <c r="F24" i="1"/>
  <c r="O5" i="1"/>
  <c r="K16" i="1"/>
  <c r="K5" i="1"/>
  <c r="K18" i="1" s="1"/>
  <c r="K13" i="1"/>
  <c r="L9" i="1"/>
  <c r="N5" i="1"/>
  <c r="N13" i="1"/>
  <c r="O9" i="1"/>
  <c r="D20" i="1"/>
  <c r="C24" i="1"/>
  <c r="N9" i="1"/>
  <c r="K10" i="1"/>
  <c r="K14" i="1"/>
  <c r="N6" i="1"/>
  <c r="N14" i="1"/>
  <c r="F19" i="1"/>
  <c r="K9" i="1"/>
  <c r="N7" i="1"/>
  <c r="N11" i="1"/>
  <c r="G18" i="1"/>
  <c r="O8" i="1"/>
  <c r="K12" i="1"/>
  <c r="O12" i="1"/>
  <c r="L7" i="1"/>
  <c r="D19" i="1"/>
  <c r="L6" i="1"/>
  <c r="O14" i="1"/>
  <c r="D18" i="1"/>
  <c r="L16" i="1"/>
  <c r="O11" i="1"/>
  <c r="O7" i="1"/>
  <c r="O6" i="1"/>
  <c r="C18" i="1"/>
  <c r="D24" i="1"/>
  <c r="F20" i="1"/>
  <c r="L11" i="1"/>
  <c r="F18" i="1"/>
  <c r="F98" i="1"/>
  <c r="G98" i="1"/>
  <c r="F99" i="1"/>
  <c r="G99" i="1"/>
  <c r="F100" i="1"/>
  <c r="G100" i="1"/>
  <c r="D99" i="1"/>
  <c r="D100" i="1"/>
  <c r="D98" i="1"/>
  <c r="C99" i="1"/>
  <c r="C100" i="1"/>
  <c r="C98" i="1"/>
  <c r="D81" i="1"/>
  <c r="D82" i="1"/>
  <c r="D83" i="1"/>
  <c r="D84" i="1"/>
  <c r="D85" i="1"/>
  <c r="D86" i="1"/>
  <c r="D87" i="1"/>
  <c r="D88" i="1"/>
  <c r="D89" i="1"/>
  <c r="D90" i="1"/>
  <c r="D91" i="1"/>
  <c r="D80" i="1"/>
  <c r="C81" i="1"/>
  <c r="C82" i="1"/>
  <c r="C83" i="1"/>
  <c r="C84" i="1"/>
  <c r="C85" i="1"/>
  <c r="C86" i="1"/>
  <c r="C87" i="1"/>
  <c r="C88" i="1"/>
  <c r="C89" i="1"/>
  <c r="C90" i="1"/>
  <c r="C91" i="1"/>
  <c r="C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O20" i="1" l="1"/>
  <c r="N19" i="1"/>
  <c r="K19" i="1"/>
  <c r="L18" i="1"/>
  <c r="V85" i="1"/>
  <c r="N85" i="1"/>
  <c r="V81" i="1"/>
  <c r="N81" i="1"/>
  <c r="L83" i="1"/>
  <c r="O88" i="1"/>
  <c r="O84" i="1"/>
  <c r="O80" i="1"/>
  <c r="K86" i="1"/>
  <c r="L82" i="1"/>
  <c r="O82" i="1"/>
  <c r="L86" i="1"/>
  <c r="V89" i="1"/>
  <c r="N89" i="1"/>
  <c r="K87" i="1"/>
  <c r="V80" i="1"/>
  <c r="N80" i="1"/>
  <c r="L89" i="1"/>
  <c r="O91" i="1"/>
  <c r="K84" i="1"/>
  <c r="K82" i="1"/>
  <c r="V88" i="1"/>
  <c r="N88" i="1"/>
  <c r="N84" i="1"/>
  <c r="V84" i="1"/>
  <c r="K85" i="1"/>
  <c r="L81" i="1"/>
  <c r="O87" i="1"/>
  <c r="O83" i="1"/>
  <c r="K80" i="1"/>
  <c r="L88" i="1"/>
  <c r="N91" i="1"/>
  <c r="N87" i="1"/>
  <c r="V87" i="1"/>
  <c r="N83" i="1"/>
  <c r="V83" i="1"/>
  <c r="K83" i="1"/>
  <c r="L87" i="1"/>
  <c r="O86" i="1"/>
  <c r="N86" i="1"/>
  <c r="V86" i="1"/>
  <c r="V82" i="1"/>
  <c r="N82" i="1"/>
  <c r="K89" i="1"/>
  <c r="K81" i="1"/>
  <c r="L85" i="1"/>
  <c r="O89" i="1"/>
  <c r="O85" i="1"/>
  <c r="O81" i="1"/>
  <c r="K88" i="1"/>
  <c r="L80" i="1"/>
  <c r="L84" i="1"/>
  <c r="F93" i="1"/>
  <c r="L20" i="1"/>
  <c r="C93" i="1"/>
  <c r="K93" i="1" s="1"/>
  <c r="F95" i="1"/>
  <c r="O18" i="1"/>
  <c r="D95" i="1"/>
  <c r="G94" i="1"/>
  <c r="D94" i="1"/>
  <c r="N20" i="1"/>
  <c r="L19" i="1"/>
  <c r="O19" i="1"/>
  <c r="N18" i="1"/>
  <c r="K20" i="1"/>
  <c r="C94" i="1"/>
  <c r="K94" i="1" s="1"/>
  <c r="D93" i="1"/>
  <c r="L93" i="1" s="1"/>
  <c r="C95" i="1"/>
  <c r="F94" i="1"/>
  <c r="G93" i="1"/>
  <c r="G95" i="1"/>
  <c r="O94" i="1" l="1"/>
  <c r="K91" i="1"/>
  <c r="N94" i="1"/>
  <c r="N93" i="1"/>
  <c r="N95" i="1"/>
  <c r="O93" i="1"/>
  <c r="K95" i="1"/>
  <c r="L95" i="1"/>
  <c r="L94" i="1"/>
  <c r="O95" i="1"/>
  <c r="L91" i="1"/>
  <c r="O101" i="1" l="1"/>
  <c r="B24" i="1" l="1"/>
  <c r="E24" i="1"/>
  <c r="H24" i="1"/>
  <c r="E98" i="1"/>
  <c r="H98" i="1"/>
  <c r="E99" i="1"/>
  <c r="H99" i="1"/>
  <c r="E100" i="1"/>
  <c r="H100" i="1"/>
  <c r="B99" i="1"/>
  <c r="B100" i="1"/>
  <c r="B98" i="1"/>
  <c r="B81" i="1"/>
  <c r="B82" i="1"/>
  <c r="B83" i="1"/>
  <c r="B84" i="1"/>
  <c r="B85" i="1"/>
  <c r="B86" i="1"/>
  <c r="B87" i="1"/>
  <c r="B88" i="1"/>
  <c r="B89" i="1"/>
  <c r="B90" i="1"/>
  <c r="B80" i="1"/>
  <c r="K39" i="1"/>
  <c r="K38" i="1"/>
  <c r="K37" i="1"/>
  <c r="K36" i="1"/>
  <c r="K35" i="1"/>
  <c r="K34" i="1"/>
  <c r="K33" i="1"/>
  <c r="K32" i="1"/>
  <c r="K31" i="1"/>
  <c r="K30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J6" i="1"/>
  <c r="J7" i="1"/>
  <c r="J8" i="1"/>
  <c r="J9" i="1"/>
  <c r="J10" i="1"/>
  <c r="J11" i="1"/>
  <c r="J12" i="1"/>
  <c r="J13" i="1"/>
  <c r="J14" i="1"/>
  <c r="J5" i="1"/>
  <c r="B91" i="1" l="1"/>
  <c r="J80" i="1" s="1"/>
  <c r="U89" i="1" l="1"/>
  <c r="U87" i="1"/>
  <c r="U81" i="1"/>
  <c r="U88" i="1"/>
  <c r="U84" i="1"/>
  <c r="U86" i="1"/>
  <c r="U82" i="1"/>
  <c r="U85" i="1"/>
  <c r="U80" i="1"/>
  <c r="U83" i="1"/>
  <c r="J81" i="1"/>
  <c r="J89" i="1"/>
  <c r="J84" i="1"/>
  <c r="J82" i="1"/>
  <c r="J88" i="1"/>
  <c r="J83" i="1"/>
  <c r="J86" i="1"/>
  <c r="J87" i="1"/>
  <c r="J85" i="1"/>
  <c r="J91" i="1" l="1"/>
  <c r="E80" i="1" l="1"/>
  <c r="E81" i="1"/>
  <c r="E88" i="1"/>
  <c r="H85" i="1"/>
  <c r="H86" i="1"/>
  <c r="H80" i="1"/>
  <c r="H90" i="1"/>
  <c r="H89" i="1"/>
  <c r="H88" i="1"/>
  <c r="H87" i="1"/>
  <c r="H84" i="1"/>
  <c r="H83" i="1"/>
  <c r="H82" i="1"/>
  <c r="H81" i="1"/>
  <c r="E90" i="1"/>
  <c r="H91" i="1" l="1"/>
  <c r="P91" i="1" s="1"/>
  <c r="E86" i="1"/>
  <c r="E87" i="1"/>
  <c r="E95" i="1" s="1"/>
  <c r="E85" i="1"/>
  <c r="E89" i="1"/>
  <c r="E84" i="1"/>
  <c r="E91" i="1"/>
  <c r="M91" i="1" s="1"/>
  <c r="E83" i="1"/>
  <c r="B95" i="1"/>
  <c r="J95" i="1" s="1"/>
  <c r="E82" i="1"/>
  <c r="H95" i="1"/>
  <c r="E93" i="1"/>
  <c r="H93" i="1"/>
  <c r="H94" i="1"/>
  <c r="W84" i="1" l="1"/>
  <c r="W82" i="1"/>
  <c r="W85" i="1"/>
  <c r="W86" i="1"/>
  <c r="W80" i="1"/>
  <c r="W83" i="1"/>
  <c r="W88" i="1"/>
  <c r="W81" i="1"/>
  <c r="W87" i="1"/>
  <c r="W89" i="1"/>
  <c r="P84" i="1"/>
  <c r="M80" i="1"/>
  <c r="M89" i="1"/>
  <c r="M85" i="1"/>
  <c r="M95" i="1"/>
  <c r="M86" i="1"/>
  <c r="M82" i="1"/>
  <c r="M81" i="1"/>
  <c r="E94" i="1"/>
  <c r="M94" i="1" s="1"/>
  <c r="P86" i="1"/>
  <c r="M87" i="1"/>
  <c r="M93" i="1"/>
  <c r="M84" i="1"/>
  <c r="P87" i="1"/>
  <c r="M83" i="1"/>
  <c r="M88" i="1"/>
  <c r="B93" i="1"/>
  <c r="J93" i="1" s="1"/>
  <c r="P81" i="1"/>
  <c r="P85" i="1"/>
  <c r="P93" i="1"/>
  <c r="P95" i="1"/>
  <c r="P94" i="1"/>
  <c r="P89" i="1"/>
  <c r="P82" i="1"/>
  <c r="P83" i="1"/>
  <c r="P88" i="1"/>
  <c r="P80" i="1"/>
  <c r="B94" i="1" l="1"/>
  <c r="J94" i="1" s="1"/>
  <c r="H66" i="1" l="1"/>
  <c r="H65" i="1"/>
  <c r="H64" i="1"/>
  <c r="H63" i="1"/>
  <c r="H62" i="1"/>
  <c r="H61" i="1"/>
  <c r="H60" i="1"/>
  <c r="H59" i="1"/>
  <c r="H58" i="1"/>
  <c r="H57" i="1"/>
  <c r="H56" i="1"/>
  <c r="H55" i="1"/>
  <c r="E66" i="1"/>
  <c r="E65" i="1"/>
  <c r="E64" i="1"/>
  <c r="E63" i="1"/>
  <c r="E62" i="1"/>
  <c r="E61" i="1"/>
  <c r="E60" i="1"/>
  <c r="E59" i="1"/>
  <c r="E58" i="1"/>
  <c r="E57" i="1"/>
  <c r="E56" i="1"/>
  <c r="E55" i="1"/>
  <c r="B65" i="1"/>
  <c r="B66" i="1"/>
  <c r="B64" i="1"/>
  <c r="B63" i="1"/>
  <c r="B62" i="1"/>
  <c r="B61" i="1"/>
  <c r="B60" i="1"/>
  <c r="B56" i="1"/>
  <c r="B57" i="1"/>
  <c r="B58" i="1"/>
  <c r="B59" i="1"/>
  <c r="B55" i="1"/>
  <c r="W62" i="1" l="1"/>
  <c r="W57" i="1"/>
  <c r="W59" i="1"/>
  <c r="W60" i="1"/>
  <c r="W61" i="1"/>
  <c r="W55" i="1"/>
  <c r="W63" i="1"/>
  <c r="W56" i="1"/>
  <c r="W64" i="1"/>
  <c r="W58" i="1"/>
  <c r="U60" i="1"/>
  <c r="U56" i="1"/>
  <c r="U61" i="1"/>
  <c r="U62" i="1"/>
  <c r="U64" i="1"/>
  <c r="U63" i="1"/>
  <c r="U58" i="1"/>
  <c r="U55" i="1"/>
  <c r="U59" i="1"/>
  <c r="U57" i="1"/>
  <c r="E68" i="1"/>
  <c r="M68" i="1" s="1"/>
  <c r="E70" i="1"/>
  <c r="M70" i="1" s="1"/>
  <c r="E69" i="1"/>
  <c r="M69" i="1" s="1"/>
  <c r="P56" i="1"/>
  <c r="P64" i="1"/>
  <c r="P57" i="1"/>
  <c r="J59" i="1"/>
  <c r="J58" i="1"/>
  <c r="B70" i="1"/>
  <c r="J70" i="1" s="1"/>
  <c r="M66" i="1"/>
  <c r="E74" i="1"/>
  <c r="J66" i="1"/>
  <c r="B74" i="1"/>
  <c r="P66" i="1"/>
  <c r="H74" i="1"/>
  <c r="J64" i="1"/>
  <c r="B68" i="1"/>
  <c r="J68" i="1" s="1"/>
  <c r="M58" i="1"/>
  <c r="H70" i="1"/>
  <c r="P70" i="1" s="1"/>
  <c r="H68" i="1"/>
  <c r="P68" i="1" s="1"/>
  <c r="M60" i="1"/>
  <c r="M61" i="1"/>
  <c r="M62" i="1"/>
  <c r="M55" i="1"/>
  <c r="M63" i="1"/>
  <c r="H69" i="1"/>
  <c r="P69" i="1" s="1"/>
  <c r="M56" i="1"/>
  <c r="M64" i="1"/>
  <c r="J57" i="1"/>
  <c r="P58" i="1"/>
  <c r="J56" i="1"/>
  <c r="P59" i="1"/>
  <c r="J60" i="1"/>
  <c r="P60" i="1"/>
  <c r="J61" i="1"/>
  <c r="M57" i="1"/>
  <c r="P61" i="1"/>
  <c r="J62" i="1"/>
  <c r="P62" i="1"/>
  <c r="B69" i="1"/>
  <c r="J69" i="1" s="1"/>
  <c r="J55" i="1"/>
  <c r="J63" i="1"/>
  <c r="M59" i="1"/>
  <c r="P55" i="1"/>
  <c r="P63" i="1"/>
  <c r="B18" i="1" l="1"/>
  <c r="E18" i="1"/>
  <c r="H18" i="1"/>
  <c r="B19" i="1"/>
  <c r="E19" i="1"/>
  <c r="H19" i="1"/>
  <c r="B20" i="1"/>
  <c r="E20" i="1"/>
  <c r="H20" i="1"/>
  <c r="C43" i="1"/>
  <c r="C44" i="1"/>
  <c r="K44" i="1"/>
  <c r="K41" i="1"/>
  <c r="K43" i="1"/>
  <c r="H41" i="1"/>
  <c r="H31" i="1"/>
  <c r="H32" i="1"/>
  <c r="H33" i="1"/>
  <c r="H34" i="1"/>
  <c r="H35" i="1"/>
  <c r="H36" i="1"/>
  <c r="H37" i="1"/>
  <c r="H38" i="1"/>
  <c r="H39" i="1"/>
  <c r="H40" i="1"/>
  <c r="H30" i="1"/>
  <c r="W34" i="1" l="1"/>
  <c r="W30" i="1"/>
  <c r="W31" i="1"/>
  <c r="W35" i="1"/>
  <c r="W38" i="1"/>
  <c r="W36" i="1"/>
  <c r="W33" i="1"/>
  <c r="W32" i="1"/>
  <c r="W39" i="1"/>
  <c r="W37" i="1"/>
  <c r="H49" i="1"/>
  <c r="N35" i="1"/>
  <c r="P37" i="1"/>
  <c r="P41" i="1"/>
  <c r="N34" i="1"/>
  <c r="N33" i="1"/>
  <c r="N31" i="1"/>
  <c r="N39" i="1"/>
  <c r="N37" i="1"/>
  <c r="N32" i="1"/>
  <c r="P35" i="1"/>
  <c r="P36" i="1"/>
  <c r="P34" i="1"/>
  <c r="P33" i="1"/>
  <c r="N38" i="1"/>
  <c r="P32" i="1"/>
  <c r="P39" i="1"/>
  <c r="P31" i="1"/>
  <c r="E43" i="1"/>
  <c r="N30" i="1"/>
  <c r="P30" i="1"/>
  <c r="N36" i="1"/>
  <c r="P38" i="1"/>
  <c r="H44" i="1"/>
  <c r="H45" i="1"/>
  <c r="E45" i="1"/>
  <c r="K45" i="1"/>
  <c r="E44" i="1"/>
  <c r="N41" i="1"/>
  <c r="H43" i="1"/>
  <c r="P20" i="1"/>
  <c r="M16" i="1"/>
  <c r="P16" i="1"/>
  <c r="J20" i="1"/>
  <c r="J16" i="1"/>
  <c r="N101" i="1" l="1"/>
  <c r="P101" i="1"/>
  <c r="N43" i="1"/>
  <c r="N45" i="1"/>
  <c r="P18" i="1"/>
  <c r="M19" i="1"/>
  <c r="P19" i="1"/>
  <c r="M20" i="1"/>
  <c r="P45" i="1"/>
  <c r="J19" i="1"/>
  <c r="J18" i="1"/>
  <c r="M18" i="1"/>
  <c r="P43" i="1"/>
  <c r="P44" i="1"/>
  <c r="N44" i="1"/>
</calcChain>
</file>

<file path=xl/sharedStrings.xml><?xml version="1.0" encoding="utf-8"?>
<sst xmlns="http://schemas.openxmlformats.org/spreadsheetml/2006/main" count="158" uniqueCount="40">
  <si>
    <t>Asa. reg. privados</t>
  </si>
  <si>
    <t>Asal. reg. publicos</t>
  </si>
  <si>
    <t>Asal no reg. privados Sec. Form</t>
  </si>
  <si>
    <t>Asal no reg. publicos</t>
  </si>
  <si>
    <t>Asal no reg. privados Sec. Informal</t>
  </si>
  <si>
    <t>Serv. domestico</t>
  </si>
  <si>
    <t>Cta. prop. no prof. con local</t>
  </si>
  <si>
    <t>Cta. prop. no prof. sin local</t>
  </si>
  <si>
    <t>Trabaj. familiar</t>
  </si>
  <si>
    <t>No clasificado</t>
  </si>
  <si>
    <t>Total</t>
  </si>
  <si>
    <t>Total asalariados no registrados</t>
  </si>
  <si>
    <t>Total asalariados registrados</t>
  </si>
  <si>
    <t>ARGENTINA</t>
  </si>
  <si>
    <t>Empleadores y cta. prop. prof</t>
  </si>
  <si>
    <t xml:space="preserve">Total cta. propia informales </t>
  </si>
  <si>
    <t>DISTRIBUCIÓN DEL EMPLEO</t>
  </si>
  <si>
    <t>COLOMBIA</t>
  </si>
  <si>
    <t>BRASIL</t>
  </si>
  <si>
    <t>Desocupados</t>
  </si>
  <si>
    <t>PEA</t>
  </si>
  <si>
    <t>Población</t>
  </si>
  <si>
    <t>Población Económicamente Activa (ocupados + desocupados)</t>
  </si>
  <si>
    <t>Distribución % de la ocupación</t>
  </si>
  <si>
    <t>MEXICO</t>
  </si>
  <si>
    <t>Mexico</t>
  </si>
  <si>
    <t>CHILE</t>
  </si>
  <si>
    <t>PERÚ</t>
  </si>
  <si>
    <t xml:space="preserve">Cta. prop. no prof. </t>
  </si>
  <si>
    <t>URUGUAY</t>
  </si>
  <si>
    <t>Argentina</t>
  </si>
  <si>
    <t>Colombia</t>
  </si>
  <si>
    <t>Brasil</t>
  </si>
  <si>
    <t>Chile</t>
  </si>
  <si>
    <t>Uruguay</t>
  </si>
  <si>
    <t>country_f</t>
  </si>
  <si>
    <t>México</t>
  </si>
  <si>
    <t>Perú</t>
  </si>
  <si>
    <t>formal_ext</t>
  </si>
  <si>
    <t>informal_ext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</si>
</sst>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_-* #,##0.0\ _€_-;\-* #,##0.0\ _€_-;_-* &quot;-&quot;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Fill="1" applyBorder="1"/>
    <xf numFmtId="165" fontId="0" fillId="0" borderId="0" xfId="1" applyNumberFormat="1" applyFont="1" applyFill="1"/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Argentina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Mexico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Mexi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Colomb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Brasi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Ch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Peru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ublic/Documents/Columbia/Datos%20eng%20hog/Urugu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8"/>
      <sheetName val="2010"/>
      <sheetName val="2013"/>
      <sheetName val="2014"/>
      <sheetName val="2016"/>
      <sheetName val="2018"/>
      <sheetName val="Variables creadas"/>
    </sheetNames>
    <sheetDataSet>
      <sheetData sheetId="0"/>
      <sheetData sheetId="1">
        <row r="4">
          <cell r="B4">
            <v>822452</v>
          </cell>
        </row>
        <row r="7">
          <cell r="B7">
            <v>24510898</v>
          </cell>
        </row>
        <row r="11">
          <cell r="B11">
            <v>3460238</v>
          </cell>
        </row>
        <row r="12">
          <cell r="B12">
            <v>1410523</v>
          </cell>
        </row>
        <row r="13">
          <cell r="B13">
            <v>953430</v>
          </cell>
        </row>
        <row r="14">
          <cell r="B14">
            <v>181546</v>
          </cell>
        </row>
        <row r="15">
          <cell r="B15">
            <v>1069248</v>
          </cell>
        </row>
        <row r="16">
          <cell r="B16">
            <v>748724</v>
          </cell>
        </row>
        <row r="17">
          <cell r="B17">
            <v>69038</v>
          </cell>
        </row>
        <row r="18">
          <cell r="B18">
            <v>205045</v>
          </cell>
        </row>
        <row r="19">
          <cell r="B19">
            <v>523878</v>
          </cell>
        </row>
        <row r="20">
          <cell r="B20">
            <v>5929</v>
          </cell>
        </row>
        <row r="21">
          <cell r="B21">
            <v>236787</v>
          </cell>
        </row>
        <row r="22">
          <cell r="B22">
            <v>373170</v>
          </cell>
        </row>
        <row r="23">
          <cell r="B23">
            <v>2364</v>
          </cell>
        </row>
        <row r="24">
          <cell r="B24">
            <v>113970</v>
          </cell>
        </row>
        <row r="25">
          <cell r="B25">
            <v>848097</v>
          </cell>
        </row>
        <row r="26">
          <cell r="B26">
            <v>83220</v>
          </cell>
        </row>
        <row r="27">
          <cell r="B27">
            <v>191897</v>
          </cell>
        </row>
        <row r="28">
          <cell r="B28">
            <v>10477104</v>
          </cell>
        </row>
      </sheetData>
      <sheetData sheetId="2">
        <row r="4">
          <cell r="B4">
            <v>832940</v>
          </cell>
        </row>
        <row r="7">
          <cell r="B7">
            <v>24977170</v>
          </cell>
        </row>
        <row r="11">
          <cell r="B11">
            <v>3706033</v>
          </cell>
        </row>
        <row r="12">
          <cell r="B12">
            <v>1519730</v>
          </cell>
        </row>
        <row r="13">
          <cell r="B13">
            <v>830456</v>
          </cell>
        </row>
        <row r="14">
          <cell r="B14">
            <v>188428</v>
          </cell>
        </row>
        <row r="15">
          <cell r="B15">
            <v>981777</v>
          </cell>
        </row>
        <row r="16">
          <cell r="B16">
            <v>744683</v>
          </cell>
        </row>
        <row r="17">
          <cell r="B17">
            <v>77581</v>
          </cell>
        </row>
        <row r="18">
          <cell r="B18">
            <v>185475</v>
          </cell>
        </row>
        <row r="19">
          <cell r="B19">
            <v>525303</v>
          </cell>
        </row>
        <row r="20">
          <cell r="B20">
            <v>6231</v>
          </cell>
        </row>
        <row r="21">
          <cell r="B21">
            <v>196267</v>
          </cell>
        </row>
        <row r="22">
          <cell r="B22">
            <v>385118</v>
          </cell>
        </row>
        <row r="23">
          <cell r="B23">
            <v>1685</v>
          </cell>
        </row>
        <row r="24">
          <cell r="B24">
            <v>96016</v>
          </cell>
        </row>
        <row r="25">
          <cell r="B25">
            <v>865711</v>
          </cell>
        </row>
        <row r="26">
          <cell r="B26">
            <v>77583</v>
          </cell>
        </row>
        <row r="27">
          <cell r="B27">
            <v>204635</v>
          </cell>
        </row>
        <row r="28">
          <cell r="B28">
            <v>10592712</v>
          </cell>
        </row>
      </sheetData>
      <sheetData sheetId="3"/>
      <sheetData sheetId="4">
        <row r="4">
          <cell r="B4">
            <v>836864</v>
          </cell>
        </row>
        <row r="7">
          <cell r="B7">
            <v>26725120</v>
          </cell>
        </row>
        <row r="11">
          <cell r="B11">
            <v>3735668</v>
          </cell>
        </row>
        <row r="12">
          <cell r="B12">
            <v>1707233</v>
          </cell>
        </row>
        <row r="13">
          <cell r="B13">
            <v>885211</v>
          </cell>
        </row>
        <row r="14">
          <cell r="B14">
            <v>173565</v>
          </cell>
        </row>
        <row r="15">
          <cell r="B15">
            <v>1053141</v>
          </cell>
        </row>
        <row r="16">
          <cell r="B16">
            <v>794684</v>
          </cell>
        </row>
        <row r="17">
          <cell r="B17">
            <v>60666</v>
          </cell>
        </row>
        <row r="18">
          <cell r="B18">
            <v>182576</v>
          </cell>
        </row>
        <row r="19">
          <cell r="B19">
            <v>540705</v>
          </cell>
        </row>
        <row r="20">
          <cell r="B20">
            <v>2355</v>
          </cell>
        </row>
        <row r="21">
          <cell r="B21">
            <v>237815</v>
          </cell>
        </row>
        <row r="22">
          <cell r="B22">
            <v>362952</v>
          </cell>
        </row>
        <row r="24">
          <cell r="B24">
            <v>147789</v>
          </cell>
        </row>
        <row r="25">
          <cell r="B25">
            <v>1053735</v>
          </cell>
        </row>
        <row r="26">
          <cell r="B26">
            <v>72400</v>
          </cell>
        </row>
        <row r="27">
          <cell r="B27">
            <v>225480</v>
          </cell>
        </row>
        <row r="28">
          <cell r="B28">
            <v>11235975</v>
          </cell>
        </row>
      </sheetData>
      <sheetData sheetId="5">
        <row r="4">
          <cell r="B4">
            <v>937341</v>
          </cell>
        </row>
        <row r="7">
          <cell r="B7">
            <v>27344830</v>
          </cell>
        </row>
        <row r="11">
          <cell r="B11">
            <v>3665021</v>
          </cell>
        </row>
        <row r="12">
          <cell r="B12">
            <v>1861675</v>
          </cell>
        </row>
        <row r="13">
          <cell r="B13">
            <v>816526</v>
          </cell>
        </row>
        <row r="14">
          <cell r="B14">
            <v>176142</v>
          </cell>
        </row>
        <row r="15">
          <cell r="B15">
            <v>997138</v>
          </cell>
        </row>
        <row r="16">
          <cell r="B16">
            <v>878921</v>
          </cell>
        </row>
        <row r="17">
          <cell r="B17">
            <v>77710</v>
          </cell>
        </row>
        <row r="18">
          <cell r="B18">
            <v>218867</v>
          </cell>
        </row>
        <row r="19">
          <cell r="B19">
            <v>553615</v>
          </cell>
        </row>
        <row r="20">
          <cell r="B20">
            <v>15533</v>
          </cell>
        </row>
        <row r="21">
          <cell r="B21">
            <v>266158</v>
          </cell>
        </row>
        <row r="22">
          <cell r="B22">
            <v>432378</v>
          </cell>
        </row>
        <row r="23">
          <cell r="B23">
            <v>1714</v>
          </cell>
        </row>
        <row r="24">
          <cell r="B24">
            <v>164861</v>
          </cell>
        </row>
        <row r="25">
          <cell r="B25">
            <v>1026968</v>
          </cell>
        </row>
        <row r="26">
          <cell r="B26">
            <v>59201</v>
          </cell>
        </row>
        <row r="27">
          <cell r="B27">
            <v>246822</v>
          </cell>
        </row>
        <row r="28">
          <cell r="B28">
            <v>11459250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8"/>
      <sheetName val="2010"/>
      <sheetName val="2013"/>
      <sheetName val="2014"/>
      <sheetName val="2016"/>
      <sheetName val="2018"/>
      <sheetName val="Variables creadas"/>
    </sheetNames>
    <sheetDataSet>
      <sheetData sheetId="0">
        <row r="4">
          <cell r="B4">
            <v>10284130</v>
          </cell>
        </row>
        <row r="5">
          <cell r="B5">
            <v>4626900</v>
          </cell>
        </row>
        <row r="6">
          <cell r="B6">
            <v>4086053</v>
          </cell>
        </row>
        <row r="7">
          <cell r="B7">
            <v>564815</v>
          </cell>
        </row>
        <row r="8">
          <cell r="B8">
            <v>6431775</v>
          </cell>
        </row>
        <row r="9">
          <cell r="B9">
            <v>1815372</v>
          </cell>
        </row>
        <row r="10">
          <cell r="B10">
            <v>204910</v>
          </cell>
        </row>
        <row r="11">
          <cell r="B11">
            <v>2333318</v>
          </cell>
        </row>
        <row r="12">
          <cell r="B12">
            <v>443988</v>
          </cell>
        </row>
        <row r="13">
          <cell r="B13">
            <v>80672</v>
          </cell>
        </row>
        <row r="14">
          <cell r="B14">
            <v>1749498</v>
          </cell>
        </row>
        <row r="15">
          <cell r="B15">
            <v>37369</v>
          </cell>
        </row>
        <row r="16">
          <cell r="B16">
            <v>23562</v>
          </cell>
        </row>
        <row r="17">
          <cell r="B17">
            <v>4798229</v>
          </cell>
        </row>
        <row r="18">
          <cell r="B18">
            <v>23940</v>
          </cell>
        </row>
        <row r="19">
          <cell r="B19">
            <v>3427659</v>
          </cell>
        </row>
        <row r="20">
          <cell r="B20">
            <v>2631904</v>
          </cell>
        </row>
        <row r="21">
          <cell r="B21">
            <v>43564094</v>
          </cell>
        </row>
      </sheetData>
      <sheetData sheetId="1">
        <row r="4">
          <cell r="B4">
            <v>11380451</v>
          </cell>
        </row>
        <row r="5">
          <cell r="B5">
            <v>4876625</v>
          </cell>
        </row>
        <row r="6">
          <cell r="B6">
            <v>4038179</v>
          </cell>
        </row>
        <row r="7">
          <cell r="B7">
            <v>612083</v>
          </cell>
        </row>
        <row r="8">
          <cell r="B8">
            <v>7515074</v>
          </cell>
        </row>
        <row r="9">
          <cell r="B9">
            <v>1969666</v>
          </cell>
        </row>
        <row r="10">
          <cell r="B10">
            <v>176101</v>
          </cell>
        </row>
        <row r="11">
          <cell r="B11">
            <v>2216883</v>
          </cell>
        </row>
        <row r="12">
          <cell r="B12">
            <v>386093</v>
          </cell>
        </row>
        <row r="13">
          <cell r="B13">
            <v>100907</v>
          </cell>
        </row>
        <row r="14">
          <cell r="B14">
            <v>1567278</v>
          </cell>
        </row>
        <row r="15">
          <cell r="B15">
            <v>39764</v>
          </cell>
        </row>
        <row r="16">
          <cell r="B16">
            <v>41181</v>
          </cell>
        </row>
        <row r="17">
          <cell r="B17">
            <v>4554048</v>
          </cell>
        </row>
        <row r="18">
          <cell r="B18">
            <v>10864</v>
          </cell>
        </row>
        <row r="19">
          <cell r="B19">
            <v>3321284</v>
          </cell>
        </row>
        <row r="20">
          <cell r="B20">
            <v>2665530</v>
          </cell>
        </row>
        <row r="21">
          <cell r="B21">
            <v>45472011</v>
          </cell>
        </row>
        <row r="26">
          <cell r="B26">
            <v>1967376</v>
          </cell>
        </row>
        <row r="29">
          <cell r="B29">
            <v>113779977</v>
          </cell>
        </row>
      </sheetData>
      <sheetData sheetId="2">
        <row r="4">
          <cell r="B4">
            <v>11423724</v>
          </cell>
        </row>
        <row r="5">
          <cell r="B5">
            <v>4955866</v>
          </cell>
        </row>
        <row r="6">
          <cell r="B6">
            <v>4273106</v>
          </cell>
        </row>
        <row r="7">
          <cell r="B7">
            <v>655709</v>
          </cell>
        </row>
        <row r="8">
          <cell r="B8">
            <v>8321907</v>
          </cell>
        </row>
        <row r="9">
          <cell r="B9">
            <v>2140787</v>
          </cell>
        </row>
        <row r="10">
          <cell r="B10">
            <v>156497</v>
          </cell>
        </row>
        <row r="11">
          <cell r="B11">
            <v>2176460</v>
          </cell>
        </row>
        <row r="12">
          <cell r="B12">
            <v>414579</v>
          </cell>
        </row>
        <row r="13">
          <cell r="B13">
            <v>113291</v>
          </cell>
        </row>
        <row r="14">
          <cell r="B14">
            <v>1512011</v>
          </cell>
        </row>
        <row r="15">
          <cell r="B15">
            <v>25013</v>
          </cell>
        </row>
        <row r="16">
          <cell r="B16">
            <v>27658</v>
          </cell>
        </row>
        <row r="17">
          <cell r="B17">
            <v>4213864</v>
          </cell>
        </row>
        <row r="18">
          <cell r="B18">
            <v>15065</v>
          </cell>
        </row>
        <row r="19">
          <cell r="B19">
            <v>3237882</v>
          </cell>
        </row>
        <row r="20">
          <cell r="B20">
            <v>2762071</v>
          </cell>
        </row>
        <row r="21">
          <cell r="B21">
            <v>46425490</v>
          </cell>
        </row>
        <row r="26">
          <cell r="B26">
            <v>2577358</v>
          </cell>
        </row>
        <row r="29">
          <cell r="B29">
            <v>116786000</v>
          </cell>
        </row>
      </sheetData>
      <sheetData sheetId="3">
        <row r="4">
          <cell r="B4">
            <v>13013645</v>
          </cell>
        </row>
        <row r="5">
          <cell r="B5">
            <v>4974287</v>
          </cell>
        </row>
        <row r="6">
          <cell r="B6">
            <v>4401627</v>
          </cell>
        </row>
        <row r="7">
          <cell r="B7">
            <v>740820</v>
          </cell>
        </row>
        <row r="8">
          <cell r="B8">
            <v>8012812</v>
          </cell>
        </row>
        <row r="9">
          <cell r="B9">
            <v>2288107</v>
          </cell>
        </row>
        <row r="10">
          <cell r="B10">
            <v>282695</v>
          </cell>
        </row>
        <row r="11">
          <cell r="B11">
            <v>2691077</v>
          </cell>
        </row>
        <row r="12">
          <cell r="B12">
            <v>555480</v>
          </cell>
        </row>
        <row r="13">
          <cell r="B13">
            <v>208091</v>
          </cell>
        </row>
        <row r="14">
          <cell r="B14">
            <v>1606223</v>
          </cell>
        </row>
        <row r="15">
          <cell r="B15">
            <v>26321</v>
          </cell>
        </row>
        <row r="16">
          <cell r="B16">
            <v>58891</v>
          </cell>
        </row>
        <row r="17">
          <cell r="B17">
            <v>5536543</v>
          </cell>
        </row>
        <row r="18">
          <cell r="B18">
            <v>14603</v>
          </cell>
        </row>
        <row r="19">
          <cell r="B19">
            <v>3325667</v>
          </cell>
        </row>
        <row r="20">
          <cell r="B20">
            <v>2869620</v>
          </cell>
        </row>
        <row r="21">
          <cell r="B21">
            <v>50606509</v>
          </cell>
        </row>
      </sheetData>
      <sheetData sheetId="4">
        <row r="4">
          <cell r="B4">
            <v>13408319</v>
          </cell>
        </row>
        <row r="5">
          <cell r="B5">
            <v>4789196</v>
          </cell>
        </row>
        <row r="6">
          <cell r="B6">
            <v>4095334</v>
          </cell>
        </row>
        <row r="7">
          <cell r="B7">
            <v>739376</v>
          </cell>
        </row>
        <row r="8">
          <cell r="B8">
            <v>8218894</v>
          </cell>
        </row>
        <row r="9">
          <cell r="B9">
            <v>2330365</v>
          </cell>
        </row>
        <row r="10">
          <cell r="B10">
            <v>221969</v>
          </cell>
        </row>
        <row r="11">
          <cell r="B11">
            <v>2658459</v>
          </cell>
        </row>
        <row r="12">
          <cell r="B12">
            <v>489187</v>
          </cell>
        </row>
        <row r="13">
          <cell r="B13">
            <v>180236</v>
          </cell>
        </row>
        <row r="14">
          <cell r="B14">
            <v>1692157</v>
          </cell>
        </row>
        <row r="15">
          <cell r="B15">
            <v>28724</v>
          </cell>
        </row>
        <row r="16">
          <cell r="B16">
            <v>52682</v>
          </cell>
        </row>
        <row r="17">
          <cell r="B17">
            <v>5431838</v>
          </cell>
        </row>
        <row r="18">
          <cell r="B18">
            <v>17151</v>
          </cell>
        </row>
        <row r="19">
          <cell r="B19">
            <v>3032310</v>
          </cell>
        </row>
        <row r="20">
          <cell r="B20">
            <v>2939692</v>
          </cell>
        </row>
        <row r="21">
          <cell r="B21">
            <v>50325889</v>
          </cell>
        </row>
        <row r="26">
          <cell r="B26">
            <v>2292515</v>
          </cell>
        </row>
        <row r="29">
          <cell r="B29">
            <v>122233442</v>
          </cell>
        </row>
      </sheetData>
      <sheetData sheetId="5">
        <row r="4">
          <cell r="B4">
            <v>14510411</v>
          </cell>
        </row>
        <row r="5">
          <cell r="B5">
            <v>4789236</v>
          </cell>
        </row>
        <row r="6">
          <cell r="B6">
            <v>4511710</v>
          </cell>
        </row>
        <row r="7">
          <cell r="B7">
            <v>645402</v>
          </cell>
        </row>
        <row r="8">
          <cell r="B8">
            <v>8453285</v>
          </cell>
        </row>
        <row r="9">
          <cell r="B9">
            <v>2389323</v>
          </cell>
        </row>
        <row r="10">
          <cell r="B10">
            <v>353502</v>
          </cell>
        </row>
        <row r="11">
          <cell r="B11">
            <v>2857979</v>
          </cell>
        </row>
        <row r="12">
          <cell r="B12">
            <v>521214</v>
          </cell>
        </row>
        <row r="13">
          <cell r="B13">
            <v>207191</v>
          </cell>
        </row>
        <row r="14">
          <cell r="B14">
            <v>1647695</v>
          </cell>
        </row>
        <row r="15">
          <cell r="B15">
            <v>26314</v>
          </cell>
        </row>
        <row r="16">
          <cell r="B16">
            <v>74803</v>
          </cell>
        </row>
        <row r="17">
          <cell r="B17">
            <v>5869594</v>
          </cell>
        </row>
        <row r="18">
          <cell r="B18">
            <v>22667</v>
          </cell>
        </row>
        <row r="19">
          <cell r="B19">
            <v>2778057</v>
          </cell>
        </row>
        <row r="20">
          <cell r="B20">
            <v>2891238</v>
          </cell>
        </row>
        <row r="21">
          <cell r="B21">
            <v>52549621</v>
          </cell>
        </row>
        <row r="26">
          <cell r="B26">
            <v>1920313</v>
          </cell>
        </row>
        <row r="29">
          <cell r="B29">
            <v>124854375</v>
          </cell>
        </row>
      </sheetData>
      <sheetData sheetId="6">
        <row r="10">
          <cell r="B10">
            <v>383500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13"/>
      <sheetName val="2018"/>
      <sheetName val="Variables creadas"/>
    </sheetNames>
    <sheetDataSet>
      <sheetData sheetId="0"/>
      <sheetData sheetId="1"/>
      <sheetData sheetId="2">
        <row r="4">
          <cell r="B4">
            <v>15351918</v>
          </cell>
        </row>
        <row r="5">
          <cell r="B5">
            <v>4815887</v>
          </cell>
        </row>
        <row r="6">
          <cell r="B6">
            <v>4764722</v>
          </cell>
        </row>
        <row r="7">
          <cell r="B7">
            <v>679483</v>
          </cell>
        </row>
        <row r="8">
          <cell r="B8">
            <v>8547078</v>
          </cell>
        </row>
        <row r="9">
          <cell r="B9">
            <v>2308826</v>
          </cell>
        </row>
        <row r="10">
          <cell r="B10">
            <v>4241211</v>
          </cell>
        </row>
        <row r="11">
          <cell r="B11">
            <v>1929382</v>
          </cell>
        </row>
        <row r="12">
          <cell r="B12">
            <v>6207508</v>
          </cell>
        </row>
        <row r="13">
          <cell r="B13">
            <v>2770710</v>
          </cell>
        </row>
        <row r="14">
          <cell r="B14">
            <v>3035046</v>
          </cell>
        </row>
        <row r="15">
          <cell r="B15">
            <v>54651771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8"/>
      <sheetName val="2010"/>
      <sheetName val="2013"/>
      <sheetName val="2014"/>
      <sheetName val="2016"/>
      <sheetName val="2018"/>
      <sheetName val="Chequeos transferencias"/>
      <sheetName val="Variables creadas"/>
    </sheetNames>
    <sheetDataSet>
      <sheetData sheetId="0">
        <row r="4">
          <cell r="B4">
            <v>3563480</v>
          </cell>
        </row>
        <row r="5">
          <cell r="B5">
            <v>840644</v>
          </cell>
        </row>
        <row r="6">
          <cell r="B6">
            <v>1566693</v>
          </cell>
        </row>
        <row r="7">
          <cell r="B7">
            <v>132308</v>
          </cell>
        </row>
        <row r="8">
          <cell r="B8">
            <v>2585274</v>
          </cell>
        </row>
        <row r="9">
          <cell r="B9">
            <v>660710</v>
          </cell>
        </row>
        <row r="10">
          <cell r="B10">
            <v>551477</v>
          </cell>
        </row>
        <row r="11">
          <cell r="B11">
            <v>416223</v>
          </cell>
        </row>
        <row r="12">
          <cell r="B12">
            <v>592729</v>
          </cell>
        </row>
        <row r="13">
          <cell r="B13">
            <v>222650</v>
          </cell>
        </row>
        <row r="14">
          <cell r="B14">
            <v>229012</v>
          </cell>
        </row>
        <row r="15">
          <cell r="B15">
            <v>529935</v>
          </cell>
        </row>
        <row r="16">
          <cell r="B16">
            <v>206642</v>
          </cell>
        </row>
        <row r="17">
          <cell r="B17">
            <v>1569494</v>
          </cell>
        </row>
        <row r="18">
          <cell r="B18">
            <v>3364545</v>
          </cell>
        </row>
        <row r="19">
          <cell r="B19">
            <v>788912</v>
          </cell>
        </row>
        <row r="20">
          <cell r="B20">
            <v>27040</v>
          </cell>
        </row>
        <row r="21">
          <cell r="B21">
            <v>17847768</v>
          </cell>
        </row>
      </sheetData>
      <sheetData sheetId="1">
        <row r="4">
          <cell r="B4">
            <v>3676284</v>
          </cell>
        </row>
        <row r="5">
          <cell r="B5">
            <v>785079</v>
          </cell>
        </row>
        <row r="6">
          <cell r="B6">
            <v>1271268</v>
          </cell>
        </row>
        <row r="7">
          <cell r="B7">
            <v>91073</v>
          </cell>
        </row>
        <row r="8">
          <cell r="B8">
            <v>2261995</v>
          </cell>
        </row>
        <row r="9">
          <cell r="B9">
            <v>617379</v>
          </cell>
        </row>
        <row r="10">
          <cell r="B10">
            <v>483329</v>
          </cell>
        </row>
        <row r="11">
          <cell r="B11">
            <v>499131</v>
          </cell>
        </row>
        <row r="12">
          <cell r="B12">
            <v>674989</v>
          </cell>
        </row>
        <row r="13">
          <cell r="B13">
            <v>238691</v>
          </cell>
        </row>
        <row r="14">
          <cell r="B14">
            <v>253458</v>
          </cell>
        </row>
        <row r="15">
          <cell r="B15">
            <v>641068</v>
          </cell>
        </row>
        <row r="16">
          <cell r="B16">
            <v>162775</v>
          </cell>
        </row>
        <row r="17">
          <cell r="B17">
            <v>1490173</v>
          </cell>
        </row>
        <row r="18">
          <cell r="B18">
            <v>3730788</v>
          </cell>
        </row>
        <row r="19">
          <cell r="B19">
            <v>709591</v>
          </cell>
        </row>
        <row r="20">
          <cell r="B20">
            <v>21967</v>
          </cell>
        </row>
        <row r="21">
          <cell r="B21">
            <v>17609038</v>
          </cell>
        </row>
        <row r="26">
          <cell r="B26">
            <v>2067749</v>
          </cell>
        </row>
        <row r="29">
          <cell r="B29">
            <v>48586754</v>
          </cell>
        </row>
      </sheetData>
      <sheetData sheetId="2">
        <row r="4">
          <cell r="B4">
            <v>4053172</v>
          </cell>
        </row>
        <row r="5">
          <cell r="B5">
            <v>723655</v>
          </cell>
        </row>
        <row r="6">
          <cell r="B6">
            <v>1287198</v>
          </cell>
        </row>
        <row r="7">
          <cell r="B7">
            <v>47505</v>
          </cell>
        </row>
        <row r="8">
          <cell r="B8">
            <v>2181722</v>
          </cell>
        </row>
        <row r="9">
          <cell r="B9">
            <v>702241</v>
          </cell>
        </row>
        <row r="10">
          <cell r="B10">
            <v>493138</v>
          </cell>
        </row>
        <row r="11">
          <cell r="B11">
            <v>426609</v>
          </cell>
        </row>
        <row r="12">
          <cell r="B12">
            <v>1012143</v>
          </cell>
        </row>
        <row r="13">
          <cell r="B13">
            <v>268117</v>
          </cell>
        </row>
        <row r="14">
          <cell r="B14">
            <v>283307</v>
          </cell>
        </row>
        <row r="15">
          <cell r="B15">
            <v>698036</v>
          </cell>
        </row>
        <row r="16">
          <cell r="B16">
            <v>109971</v>
          </cell>
        </row>
        <row r="17">
          <cell r="B17">
            <v>1159066</v>
          </cell>
        </row>
        <row r="18">
          <cell r="B18">
            <v>5265624</v>
          </cell>
        </row>
        <row r="19">
          <cell r="B19">
            <v>1073330</v>
          </cell>
        </row>
        <row r="20">
          <cell r="B20">
            <v>11851</v>
          </cell>
        </row>
        <row r="21">
          <cell r="B21">
            <v>19796685</v>
          </cell>
        </row>
        <row r="26">
          <cell r="B26">
            <v>2368774</v>
          </cell>
        </row>
        <row r="29">
          <cell r="B29">
            <v>44412244</v>
          </cell>
        </row>
      </sheetData>
      <sheetData sheetId="3">
        <row r="4">
          <cell r="B4">
            <v>4874062</v>
          </cell>
        </row>
        <row r="5">
          <cell r="B5">
            <v>814101</v>
          </cell>
        </row>
        <row r="6">
          <cell r="B6">
            <v>1403694</v>
          </cell>
        </row>
        <row r="7">
          <cell r="B7">
            <v>39280</v>
          </cell>
        </row>
        <row r="8">
          <cell r="B8">
            <v>2386261</v>
          </cell>
        </row>
        <row r="9">
          <cell r="B9">
            <v>725186</v>
          </cell>
        </row>
        <row r="10">
          <cell r="B10">
            <v>693166</v>
          </cell>
        </row>
        <row r="11">
          <cell r="B11">
            <v>365097</v>
          </cell>
        </row>
        <row r="12">
          <cell r="B12">
            <v>1178503</v>
          </cell>
        </row>
        <row r="13">
          <cell r="B13">
            <v>295679</v>
          </cell>
        </row>
        <row r="14">
          <cell r="B14">
            <v>260183</v>
          </cell>
        </row>
        <row r="15">
          <cell r="B15">
            <v>718661</v>
          </cell>
        </row>
        <row r="16">
          <cell r="B16">
            <v>169135</v>
          </cell>
        </row>
        <row r="17">
          <cell r="B17">
            <v>1157334</v>
          </cell>
        </row>
        <row r="18">
          <cell r="B18">
            <v>5439971</v>
          </cell>
        </row>
        <row r="19">
          <cell r="B19">
            <v>1222408</v>
          </cell>
        </row>
        <row r="20">
          <cell r="B20">
            <v>15087</v>
          </cell>
        </row>
        <row r="21">
          <cell r="B21">
            <v>21757808</v>
          </cell>
        </row>
      </sheetData>
      <sheetData sheetId="4">
        <row r="4">
          <cell r="B4">
            <v>5474460</v>
          </cell>
        </row>
        <row r="5">
          <cell r="B5">
            <v>801658</v>
          </cell>
        </row>
        <row r="6">
          <cell r="B6">
            <v>1418625</v>
          </cell>
        </row>
        <row r="7">
          <cell r="B7">
            <v>48762</v>
          </cell>
        </row>
        <row r="8">
          <cell r="B8">
            <v>2233059</v>
          </cell>
        </row>
        <row r="9">
          <cell r="B9">
            <v>732294</v>
          </cell>
        </row>
        <row r="10">
          <cell r="B10">
            <v>568938</v>
          </cell>
        </row>
        <row r="11">
          <cell r="B11">
            <v>360609</v>
          </cell>
        </row>
        <row r="12">
          <cell r="B12">
            <v>1238406</v>
          </cell>
        </row>
        <row r="13">
          <cell r="B13">
            <v>280434</v>
          </cell>
        </row>
        <row r="14">
          <cell r="B14">
            <v>269059</v>
          </cell>
        </row>
        <row r="15">
          <cell r="B15">
            <v>773641</v>
          </cell>
        </row>
        <row r="16">
          <cell r="B16">
            <v>184026</v>
          </cell>
        </row>
        <row r="17">
          <cell r="B17">
            <v>1106921</v>
          </cell>
        </row>
        <row r="18">
          <cell r="B18">
            <v>5562743</v>
          </cell>
        </row>
        <row r="19">
          <cell r="B19">
            <v>1201593</v>
          </cell>
        </row>
        <row r="20">
          <cell r="B20">
            <v>16786</v>
          </cell>
        </row>
        <row r="21">
          <cell r="B21">
            <v>22272014</v>
          </cell>
        </row>
      </sheetData>
      <sheetData sheetId="5">
        <row r="4">
          <cell r="B4">
            <v>5803062</v>
          </cell>
        </row>
        <row r="5">
          <cell r="B5">
            <v>825395</v>
          </cell>
        </row>
        <row r="6">
          <cell r="B6">
            <v>1353123</v>
          </cell>
        </row>
        <row r="7">
          <cell r="B7">
            <v>33344</v>
          </cell>
        </row>
        <row r="8">
          <cell r="B8">
            <v>2260468</v>
          </cell>
        </row>
        <row r="9">
          <cell r="B9">
            <v>685199</v>
          </cell>
        </row>
        <row r="10">
          <cell r="B10">
            <v>632073</v>
          </cell>
        </row>
        <row r="11">
          <cell r="B11">
            <v>378978</v>
          </cell>
        </row>
        <row r="12">
          <cell r="B12">
            <v>1255515</v>
          </cell>
        </row>
        <row r="13">
          <cell r="B13">
            <v>321087</v>
          </cell>
        </row>
        <row r="14">
          <cell r="B14">
            <v>278619</v>
          </cell>
        </row>
        <row r="15">
          <cell r="B15">
            <v>818767</v>
          </cell>
        </row>
        <row r="16">
          <cell r="B16">
            <v>176967</v>
          </cell>
        </row>
        <row r="17">
          <cell r="B17">
            <v>1143712</v>
          </cell>
        </row>
        <row r="18">
          <cell r="B18">
            <v>5818578</v>
          </cell>
        </row>
        <row r="19">
          <cell r="B19">
            <v>1046987</v>
          </cell>
        </row>
        <row r="20">
          <cell r="B20">
            <v>4088</v>
          </cell>
        </row>
        <row r="21">
          <cell r="B21">
            <v>22835962</v>
          </cell>
        </row>
        <row r="26">
          <cell r="B26">
            <v>2034625</v>
          </cell>
        </row>
        <row r="29">
          <cell r="B29">
            <v>47539288</v>
          </cell>
        </row>
      </sheetData>
      <sheetData sheetId="6">
        <row r="4">
          <cell r="B4">
            <v>5934726</v>
          </cell>
        </row>
        <row r="5">
          <cell r="B5">
            <v>793809</v>
          </cell>
        </row>
        <row r="6">
          <cell r="B6">
            <v>1299055</v>
          </cell>
        </row>
        <row r="7">
          <cell r="B7">
            <v>39070</v>
          </cell>
        </row>
        <row r="8">
          <cell r="B8">
            <v>2142340</v>
          </cell>
        </row>
        <row r="9">
          <cell r="B9">
            <v>664092</v>
          </cell>
        </row>
        <row r="10">
          <cell r="B10">
            <v>630398</v>
          </cell>
        </row>
        <row r="11">
          <cell r="B11">
            <v>431975</v>
          </cell>
        </row>
        <row r="12">
          <cell r="B12">
            <v>1289890</v>
          </cell>
        </row>
        <row r="13">
          <cell r="B13">
            <v>261205</v>
          </cell>
        </row>
        <row r="14">
          <cell r="B14">
            <v>261848</v>
          </cell>
        </row>
        <row r="15">
          <cell r="B15">
            <v>827701</v>
          </cell>
        </row>
        <row r="16">
          <cell r="B16">
            <v>159869</v>
          </cell>
        </row>
        <row r="17">
          <cell r="B17">
            <v>1244815</v>
          </cell>
        </row>
        <row r="18">
          <cell r="B18">
            <v>5826068</v>
          </cell>
        </row>
        <row r="19">
          <cell r="B19">
            <v>840102</v>
          </cell>
        </row>
        <row r="20">
          <cell r="B20">
            <v>2251</v>
          </cell>
        </row>
        <row r="21">
          <cell r="B21">
            <v>22649214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8"/>
      <sheetName val="2011"/>
      <sheetName val="2013_1"/>
      <sheetName val="2013_2"/>
      <sheetName val="2014"/>
      <sheetName val="2016"/>
      <sheetName val="2018"/>
      <sheetName val="empalme"/>
      <sheetName val="Variables creadas"/>
    </sheetNames>
    <sheetDataSet>
      <sheetData sheetId="0" refreshError="1"/>
      <sheetData sheetId="1" refreshError="1"/>
      <sheetData sheetId="2" refreshError="1"/>
      <sheetData sheetId="3">
        <row r="10">
          <cell r="B10">
            <v>3641910</v>
          </cell>
        </row>
      </sheetData>
      <sheetData sheetId="4">
        <row r="10">
          <cell r="B10">
            <v>3727945</v>
          </cell>
        </row>
      </sheetData>
      <sheetData sheetId="5" refreshError="1"/>
      <sheetData sheetId="6" refreshError="1"/>
      <sheetData sheetId="7">
        <row r="10">
          <cell r="B10">
            <v>4639724</v>
          </cell>
        </row>
      </sheetData>
      <sheetData sheetId="8">
        <row r="6">
          <cell r="L6">
            <v>24346220.795167569</v>
          </cell>
          <cell r="N6">
            <v>29303071.698484339</v>
          </cell>
          <cell r="P6">
            <v>33385511.695328385</v>
          </cell>
          <cell r="Q6">
            <v>35417110</v>
          </cell>
          <cell r="R6">
            <v>36116608</v>
          </cell>
          <cell r="S6">
            <v>34172323</v>
          </cell>
          <cell r="T6">
            <v>33002909</v>
          </cell>
        </row>
        <row r="7">
          <cell r="L7">
            <v>7033010.58220826</v>
          </cell>
          <cell r="N7">
            <v>8091748.3673639335</v>
          </cell>
          <cell r="P7">
            <v>8672384.399241887</v>
          </cell>
          <cell r="Q7">
            <v>8864100</v>
          </cell>
          <cell r="R7">
            <v>9184362</v>
          </cell>
          <cell r="S7">
            <v>8930781</v>
          </cell>
          <cell r="T7">
            <v>8879922</v>
          </cell>
        </row>
        <row r="8">
          <cell r="L8">
            <v>5985114.1185945915</v>
          </cell>
          <cell r="N8">
            <v>6765133.3491678182</v>
          </cell>
          <cell r="P8">
            <v>5321483.802922572</v>
          </cell>
          <cell r="Q8">
            <v>5303389</v>
          </cell>
          <cell r="R8">
            <v>5126920</v>
          </cell>
          <cell r="S8">
            <v>4596595</v>
          </cell>
          <cell r="T8">
            <v>4813447</v>
          </cell>
        </row>
        <row r="9">
          <cell r="L9">
            <v>1791639.5595097295</v>
          </cell>
          <cell r="N9">
            <v>1804335.5115819159</v>
          </cell>
          <cell r="P9">
            <v>2041252.4512027593</v>
          </cell>
          <cell r="Q9">
            <v>2205441</v>
          </cell>
          <cell r="R9">
            <v>2252331</v>
          </cell>
          <cell r="S9">
            <v>2199522</v>
          </cell>
          <cell r="T9">
            <v>2368838</v>
          </cell>
        </row>
        <row r="10">
          <cell r="L10">
            <v>6396253.1750165587</v>
          </cell>
          <cell r="N10">
            <v>6288486.8583227359</v>
          </cell>
          <cell r="P10">
            <v>5640925.5183786573</v>
          </cell>
          <cell r="Q10">
            <v>5583916</v>
          </cell>
          <cell r="R10">
            <v>5479804</v>
          </cell>
          <cell r="S10">
            <v>5836491</v>
          </cell>
          <cell r="T10">
            <v>6100094</v>
          </cell>
        </row>
        <row r="11">
          <cell r="L11">
            <v>6214905.0065182447</v>
          </cell>
          <cell r="N11">
            <v>6239384.0715918196</v>
          </cell>
          <cell r="P11">
            <v>6293875.3226915644</v>
          </cell>
          <cell r="Q11">
            <v>6061388</v>
          </cell>
          <cell r="R11">
            <v>5990875</v>
          </cell>
          <cell r="S11">
            <v>6152873</v>
          </cell>
          <cell r="T11">
            <v>6265304</v>
          </cell>
        </row>
        <row r="12">
          <cell r="L12">
            <v>4709606.734476856</v>
          </cell>
          <cell r="N12">
            <v>5414428.5950357895</v>
          </cell>
          <cell r="P12">
            <v>4856970.5255886568</v>
          </cell>
          <cell r="Q12">
            <v>5389031</v>
          </cell>
          <cell r="R12">
            <v>5733677</v>
          </cell>
          <cell r="S12">
            <v>6642052</v>
          </cell>
          <cell r="T12">
            <v>7103955</v>
          </cell>
        </row>
        <row r="13">
          <cell r="L13">
            <v>10241908.211844945</v>
          </cell>
          <cell r="N13">
            <v>9251353.8802484684</v>
          </cell>
          <cell r="P13">
            <v>10521438.783131227</v>
          </cell>
          <cell r="Q13">
            <v>9960077</v>
          </cell>
          <cell r="R13">
            <v>10265680</v>
          </cell>
          <cell r="S13">
            <v>10377690</v>
          </cell>
          <cell r="T13">
            <v>9247214</v>
          </cell>
        </row>
        <row r="14">
          <cell r="L14">
            <v>8603771.502617307</v>
          </cell>
          <cell r="N14">
            <v>9118832.5915295128</v>
          </cell>
          <cell r="P14">
            <v>8789031.4373146966</v>
          </cell>
          <cell r="Q14">
            <v>9123529</v>
          </cell>
          <cell r="R14">
            <v>9072007</v>
          </cell>
          <cell r="S14">
            <v>9571971</v>
          </cell>
          <cell r="T14">
            <v>11042700</v>
          </cell>
        </row>
        <row r="15">
          <cell r="L15">
            <v>6750842.5742886262</v>
          </cell>
          <cell r="N15">
            <v>5276800.7072402304</v>
          </cell>
          <cell r="P15">
            <v>3647353.3406573161</v>
          </cell>
          <cell r="Q15">
            <v>2704037</v>
          </cell>
          <cell r="R15">
            <v>2617276</v>
          </cell>
          <cell r="S15">
            <v>2191817</v>
          </cell>
          <cell r="T15">
            <v>2097444</v>
          </cell>
        </row>
        <row r="16">
          <cell r="L16">
            <v>770.41391722073445</v>
          </cell>
          <cell r="N16">
            <v>27.537087532659637</v>
          </cell>
          <cell r="P16">
            <v>2386.0229480005019</v>
          </cell>
          <cell r="Q16">
            <v>789</v>
          </cell>
          <cell r="R16">
            <v>3503</v>
          </cell>
          <cell r="S16">
            <v>6026</v>
          </cell>
          <cell r="T16">
            <v>2239</v>
          </cell>
        </row>
        <row r="17">
          <cell r="N17">
            <v>87553603.167654082</v>
          </cell>
          <cell r="P17">
            <v>89172613.299405724</v>
          </cell>
          <cell r="Q17">
            <v>90612807</v>
          </cell>
          <cell r="R17">
            <v>91843043</v>
          </cell>
          <cell r="S17">
            <v>90678141</v>
          </cell>
          <cell r="T17">
            <v>90924066</v>
          </cell>
        </row>
        <row r="20">
          <cell r="L20">
            <v>9384489.8654411938</v>
          </cell>
          <cell r="M20">
            <v>7482879.9417241607</v>
          </cell>
          <cell r="O20">
            <v>7124201.0937279556</v>
          </cell>
          <cell r="Q20">
            <v>7040382</v>
          </cell>
          <cell r="R20">
            <v>6824423</v>
          </cell>
          <cell r="S20">
            <v>11779955</v>
          </cell>
          <cell r="T20">
            <v>12955201</v>
          </cell>
        </row>
        <row r="21">
          <cell r="L21">
            <v>91458532.539601088</v>
          </cell>
          <cell r="M21">
            <v>95036483.109378248</v>
          </cell>
          <cell r="O21">
            <v>96296814.39313367</v>
          </cell>
          <cell r="Q21">
            <v>97653189</v>
          </cell>
          <cell r="R21">
            <v>98667466</v>
          </cell>
          <cell r="S21">
            <v>102458096</v>
          </cell>
          <cell r="T21">
            <v>103879267</v>
          </cell>
        </row>
        <row r="22">
          <cell r="L22">
            <v>183524811.70503879</v>
          </cell>
          <cell r="M22">
            <v>189810949.75814027</v>
          </cell>
          <cell r="O22">
            <v>195570476.95072025</v>
          </cell>
          <cell r="Q22">
            <v>199170025</v>
          </cell>
          <cell r="R22">
            <v>200876625</v>
          </cell>
          <cell r="S22">
            <v>204302046</v>
          </cell>
          <cell r="T22">
            <v>207856136</v>
          </cell>
        </row>
      </sheetData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2009"/>
      <sheetName val="2011"/>
      <sheetName val="2013"/>
      <sheetName val="2015"/>
      <sheetName val="2017"/>
      <sheetName val="Variables creadas 2006-2013"/>
      <sheetName val="Variables creadas 2015-2017"/>
      <sheetName val="Variables creadas 2008-2013"/>
      <sheetName val="Variables creadas 2013-2018"/>
    </sheetNames>
    <sheetDataSet>
      <sheetData sheetId="0">
        <row r="4">
          <cell r="B4">
            <v>519357</v>
          </cell>
        </row>
        <row r="7">
          <cell r="B7">
            <v>16152353</v>
          </cell>
        </row>
        <row r="11">
          <cell r="B11">
            <v>3090031</v>
          </cell>
        </row>
        <row r="12">
          <cell r="B12">
            <v>580054</v>
          </cell>
        </row>
        <row r="13">
          <cell r="B13">
            <v>422849</v>
          </cell>
        </row>
        <row r="14">
          <cell r="B14">
            <v>51810</v>
          </cell>
        </row>
        <row r="15">
          <cell r="B15">
            <v>212029</v>
          </cell>
        </row>
        <row r="16">
          <cell r="B16">
            <v>403781</v>
          </cell>
        </row>
        <row r="17">
          <cell r="B17">
            <v>333097</v>
          </cell>
        </row>
        <row r="18">
          <cell r="B18">
            <v>444625</v>
          </cell>
        </row>
        <row r="19">
          <cell r="B19">
            <v>745183</v>
          </cell>
        </row>
        <row r="20">
          <cell r="B20">
            <v>60142</v>
          </cell>
        </row>
        <row r="21">
          <cell r="B21">
            <v>234724</v>
          </cell>
        </row>
        <row r="22">
          <cell r="B22">
            <v>6578325</v>
          </cell>
        </row>
      </sheetData>
      <sheetData sheetId="1">
        <row r="4">
          <cell r="B4">
            <v>739954</v>
          </cell>
        </row>
        <row r="7">
          <cell r="B7">
            <v>16596618</v>
          </cell>
        </row>
        <row r="11">
          <cell r="B11">
            <v>2810504</v>
          </cell>
        </row>
        <row r="12">
          <cell r="B12">
            <v>612238</v>
          </cell>
        </row>
        <row r="13">
          <cell r="B13">
            <v>440459</v>
          </cell>
        </row>
        <row r="14">
          <cell r="B14">
            <v>99571</v>
          </cell>
        </row>
        <row r="15">
          <cell r="B15">
            <v>219320</v>
          </cell>
        </row>
        <row r="16">
          <cell r="B16">
            <v>347991</v>
          </cell>
        </row>
        <row r="17">
          <cell r="B17">
            <v>352298</v>
          </cell>
        </row>
        <row r="18">
          <cell r="B18">
            <v>363040</v>
          </cell>
        </row>
        <row r="19">
          <cell r="B19">
            <v>784191</v>
          </cell>
        </row>
        <row r="20">
          <cell r="B20">
            <v>29985</v>
          </cell>
        </row>
        <row r="21">
          <cell r="B21">
            <v>427730</v>
          </cell>
        </row>
        <row r="22">
          <cell r="B22">
            <v>6487327</v>
          </cell>
        </row>
      </sheetData>
      <sheetData sheetId="2">
        <row r="4">
          <cell r="B4">
            <v>574751</v>
          </cell>
        </row>
        <row r="7">
          <cell r="B7">
            <v>16863590</v>
          </cell>
        </row>
        <row r="11">
          <cell r="B11">
            <v>3435603</v>
          </cell>
        </row>
        <row r="12">
          <cell r="B12">
            <v>658246</v>
          </cell>
        </row>
        <row r="13">
          <cell r="B13">
            <v>381188</v>
          </cell>
        </row>
        <row r="14">
          <cell r="B14">
            <v>69981</v>
          </cell>
        </row>
        <row r="15">
          <cell r="B15">
            <v>229228</v>
          </cell>
        </row>
        <row r="16">
          <cell r="B16">
            <v>376490</v>
          </cell>
        </row>
        <row r="17">
          <cell r="B17">
            <v>327575</v>
          </cell>
        </row>
        <row r="18">
          <cell r="B18">
            <v>565276</v>
          </cell>
        </row>
        <row r="19">
          <cell r="B19">
            <v>682270</v>
          </cell>
        </row>
        <row r="20">
          <cell r="B20">
            <v>39207</v>
          </cell>
        </row>
        <row r="21">
          <cell r="B21">
            <v>124261</v>
          </cell>
        </row>
        <row r="22">
          <cell r="B22">
            <v>6889325</v>
          </cell>
        </row>
      </sheetData>
      <sheetData sheetId="3">
        <row r="4">
          <cell r="B4">
            <v>551021</v>
          </cell>
        </row>
        <row r="7">
          <cell r="B7">
            <v>17273117</v>
          </cell>
        </row>
        <row r="11">
          <cell r="B11">
            <v>3727416</v>
          </cell>
        </row>
        <row r="12">
          <cell r="B12">
            <v>717129</v>
          </cell>
        </row>
        <row r="13">
          <cell r="B13">
            <v>316551</v>
          </cell>
        </row>
        <row r="14">
          <cell r="B14">
            <v>61747</v>
          </cell>
        </row>
        <row r="15">
          <cell r="B15">
            <v>218050</v>
          </cell>
        </row>
        <row r="16">
          <cell r="B16">
            <v>390366</v>
          </cell>
        </row>
        <row r="17">
          <cell r="B17">
            <v>354689</v>
          </cell>
        </row>
        <row r="18">
          <cell r="B18">
            <v>541219</v>
          </cell>
        </row>
        <row r="19">
          <cell r="B19">
            <v>645880</v>
          </cell>
        </row>
        <row r="20">
          <cell r="B20">
            <v>32766</v>
          </cell>
        </row>
        <row r="21">
          <cell r="B21">
            <v>271946</v>
          </cell>
        </row>
        <row r="22">
          <cell r="B22">
            <v>7277759</v>
          </cell>
        </row>
      </sheetData>
      <sheetData sheetId="4">
        <row r="4">
          <cell r="B4">
            <v>608399</v>
          </cell>
        </row>
        <row r="7">
          <cell r="B7">
            <v>17552505</v>
          </cell>
        </row>
        <row r="11">
          <cell r="B11">
            <v>3773221</v>
          </cell>
        </row>
        <row r="12">
          <cell r="B12">
            <v>763072</v>
          </cell>
        </row>
        <row r="13">
          <cell r="B13">
            <v>447585</v>
          </cell>
        </row>
        <row r="14">
          <cell r="B14">
            <v>86740</v>
          </cell>
        </row>
        <row r="15">
          <cell r="B15">
            <v>208338</v>
          </cell>
        </row>
        <row r="16">
          <cell r="B16">
            <v>408504</v>
          </cell>
        </row>
        <row r="17">
          <cell r="B17">
            <v>419409</v>
          </cell>
        </row>
        <row r="18">
          <cell r="B18">
            <v>1230139</v>
          </cell>
        </row>
        <row r="19">
          <cell r="B19">
            <v>32295</v>
          </cell>
        </row>
        <row r="20">
          <cell r="B20">
            <v>176752</v>
          </cell>
        </row>
        <row r="21">
          <cell r="B21">
            <v>7546055</v>
          </cell>
        </row>
      </sheetData>
      <sheetData sheetId="5">
        <row r="4">
          <cell r="B4">
            <v>672176</v>
          </cell>
        </row>
        <row r="7">
          <cell r="B7">
            <v>17807414</v>
          </cell>
        </row>
        <row r="11">
          <cell r="B11">
            <v>3792461</v>
          </cell>
        </row>
        <row r="12">
          <cell r="B12">
            <v>864594</v>
          </cell>
        </row>
        <row r="13">
          <cell r="B13">
            <v>383577</v>
          </cell>
        </row>
        <row r="14">
          <cell r="B14">
            <v>83477</v>
          </cell>
        </row>
        <row r="15">
          <cell r="B15">
            <v>202271</v>
          </cell>
        </row>
        <row r="16">
          <cell r="B16">
            <v>400306</v>
          </cell>
        </row>
        <row r="17">
          <cell r="B17">
            <v>464110</v>
          </cell>
        </row>
        <row r="18">
          <cell r="B18">
            <v>1396850</v>
          </cell>
        </row>
        <row r="19">
          <cell r="B19">
            <v>34716</v>
          </cell>
        </row>
        <row r="20">
          <cell r="B20">
            <v>254290</v>
          </cell>
        </row>
        <row r="21">
          <cell r="B21">
            <v>7876652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8"/>
      <sheetName val="2010"/>
      <sheetName val="2013"/>
      <sheetName val="2014"/>
      <sheetName val="2016"/>
      <sheetName val="2018"/>
      <sheetName val="Variables creadas"/>
    </sheetNames>
    <sheetDataSet>
      <sheetData sheetId="0">
        <row r="4">
          <cell r="B4">
            <v>1236028</v>
          </cell>
        </row>
        <row r="7">
          <cell r="B7">
            <v>26895904</v>
          </cell>
        </row>
        <row r="11">
          <cell r="B11">
            <v>1169872</v>
          </cell>
        </row>
        <row r="12">
          <cell r="B12">
            <v>756472</v>
          </cell>
        </row>
        <row r="13">
          <cell r="B13">
            <v>1305740</v>
          </cell>
        </row>
        <row r="14">
          <cell r="B14">
            <v>275268</v>
          </cell>
        </row>
        <row r="15">
          <cell r="B15">
            <v>1266136</v>
          </cell>
        </row>
        <row r="16">
          <cell r="B16">
            <v>509236</v>
          </cell>
        </row>
        <row r="17">
          <cell r="B17">
            <v>103296</v>
          </cell>
        </row>
        <row r="18">
          <cell r="B18">
            <v>1002016</v>
          </cell>
        </row>
        <row r="19">
          <cell r="B19">
            <v>688</v>
          </cell>
        </row>
        <row r="20">
          <cell r="B20">
            <v>4319500</v>
          </cell>
        </row>
        <row r="21">
          <cell r="B21">
            <v>2293508</v>
          </cell>
        </row>
        <row r="22">
          <cell r="B22">
            <v>23700</v>
          </cell>
        </row>
        <row r="23">
          <cell r="B23">
            <v>13025432</v>
          </cell>
        </row>
      </sheetData>
      <sheetData sheetId="1">
        <row r="4">
          <cell r="B4">
            <v>946956</v>
          </cell>
        </row>
        <row r="7">
          <cell r="B7">
            <v>28415272</v>
          </cell>
        </row>
        <row r="11">
          <cell r="B11">
            <v>1888048</v>
          </cell>
        </row>
        <row r="12">
          <cell r="B12">
            <v>998064</v>
          </cell>
        </row>
        <row r="13">
          <cell r="B13">
            <v>1513364</v>
          </cell>
        </row>
        <row r="14">
          <cell r="B14">
            <v>309916</v>
          </cell>
        </row>
        <row r="15">
          <cell r="B15">
            <v>1504208</v>
          </cell>
        </row>
        <row r="16">
          <cell r="B16">
            <v>462012</v>
          </cell>
        </row>
        <row r="17">
          <cell r="B17">
            <v>109852</v>
          </cell>
        </row>
        <row r="18">
          <cell r="B18">
            <v>1240076</v>
          </cell>
        </row>
        <row r="19">
          <cell r="B19">
            <v>9564</v>
          </cell>
        </row>
        <row r="20">
          <cell r="B20">
            <v>5036788</v>
          </cell>
        </row>
        <row r="21">
          <cell r="B21">
            <v>2092224</v>
          </cell>
        </row>
        <row r="22">
          <cell r="B22">
            <v>33072</v>
          </cell>
        </row>
        <row r="23">
          <cell r="B23">
            <v>15197188</v>
          </cell>
        </row>
      </sheetData>
      <sheetData sheetId="2">
        <row r="4">
          <cell r="B4">
            <v>843460</v>
          </cell>
        </row>
        <row r="7">
          <cell r="B7">
            <v>29031992</v>
          </cell>
        </row>
        <row r="11">
          <cell r="B11">
            <v>2187976</v>
          </cell>
        </row>
        <row r="12">
          <cell r="B12">
            <v>1109216</v>
          </cell>
        </row>
        <row r="13">
          <cell r="B13">
            <v>1507796</v>
          </cell>
        </row>
        <row r="14">
          <cell r="B14">
            <v>289948</v>
          </cell>
        </row>
        <row r="15">
          <cell r="B15">
            <v>1549944</v>
          </cell>
        </row>
        <row r="16">
          <cell r="B16">
            <v>444420</v>
          </cell>
        </row>
        <row r="17">
          <cell r="B17">
            <v>120040</v>
          </cell>
        </row>
        <row r="18">
          <cell r="B18">
            <v>1361108</v>
          </cell>
        </row>
        <row r="19">
          <cell r="B19">
            <v>12508</v>
          </cell>
        </row>
        <row r="20">
          <cell r="B20">
            <v>5261548</v>
          </cell>
        </row>
        <row r="21">
          <cell r="B21">
            <v>1968492</v>
          </cell>
        </row>
        <row r="22">
          <cell r="B22">
            <v>47824</v>
          </cell>
        </row>
        <row r="23">
          <cell r="B23">
            <v>15860820</v>
          </cell>
        </row>
      </sheetData>
      <sheetData sheetId="3">
        <row r="4">
          <cell r="B4">
            <v>680248</v>
          </cell>
        </row>
        <row r="7">
          <cell r="B7">
            <v>30643776</v>
          </cell>
        </row>
        <row r="11">
          <cell r="B11">
            <v>2801524</v>
          </cell>
        </row>
        <row r="12">
          <cell r="B12">
            <v>1293624</v>
          </cell>
        </row>
        <row r="13">
          <cell r="B13">
            <v>1444876</v>
          </cell>
        </row>
        <row r="14">
          <cell r="B14">
            <v>211500</v>
          </cell>
        </row>
        <row r="15">
          <cell r="B15">
            <v>1767876</v>
          </cell>
        </row>
        <row r="16">
          <cell r="B16">
            <v>429964</v>
          </cell>
        </row>
        <row r="17">
          <cell r="B17">
            <v>532216</v>
          </cell>
        </row>
        <row r="18">
          <cell r="B18">
            <v>842600</v>
          </cell>
        </row>
        <row r="19">
          <cell r="B19">
            <v>376440</v>
          </cell>
        </row>
        <row r="20">
          <cell r="B20">
            <v>5230320</v>
          </cell>
        </row>
        <row r="21">
          <cell r="B21">
            <v>1872140</v>
          </cell>
        </row>
        <row r="22">
          <cell r="B22">
            <v>43500</v>
          </cell>
        </row>
        <row r="23">
          <cell r="B23">
            <v>16846580</v>
          </cell>
        </row>
      </sheetData>
      <sheetData sheetId="4">
        <row r="4">
          <cell r="B4">
            <v>756796</v>
          </cell>
        </row>
        <row r="7">
          <cell r="B7">
            <v>31209604</v>
          </cell>
        </row>
        <row r="11">
          <cell r="B11">
            <v>2933296</v>
          </cell>
        </row>
        <row r="12">
          <cell r="B12">
            <v>1233172</v>
          </cell>
        </row>
        <row r="13">
          <cell r="B13">
            <v>1379456</v>
          </cell>
        </row>
        <row r="14">
          <cell r="B14">
            <v>170724</v>
          </cell>
        </row>
        <row r="15">
          <cell r="B15">
            <v>1756428</v>
          </cell>
        </row>
        <row r="16">
          <cell r="B16">
            <v>429892</v>
          </cell>
        </row>
        <row r="17">
          <cell r="B17">
            <v>566208</v>
          </cell>
        </row>
        <row r="18">
          <cell r="B18">
            <v>747296</v>
          </cell>
        </row>
        <row r="19">
          <cell r="B19">
            <v>408488</v>
          </cell>
        </row>
        <row r="20">
          <cell r="B20">
            <v>5346296</v>
          </cell>
        </row>
        <row r="21">
          <cell r="B21">
            <v>1989748</v>
          </cell>
        </row>
        <row r="22">
          <cell r="B22">
            <v>44008</v>
          </cell>
        </row>
        <row r="23">
          <cell r="B23">
            <v>17005012</v>
          </cell>
        </row>
      </sheetData>
      <sheetData sheetId="5">
        <row r="4">
          <cell r="B4">
            <v>857432</v>
          </cell>
        </row>
        <row r="7">
          <cell r="B7">
            <v>31909060</v>
          </cell>
        </row>
        <row r="11">
          <cell r="B11">
            <v>3059900</v>
          </cell>
        </row>
        <row r="12">
          <cell r="B12">
            <v>1238344</v>
          </cell>
        </row>
        <row r="13">
          <cell r="B13">
            <v>1337504</v>
          </cell>
        </row>
        <row r="14">
          <cell r="B14">
            <v>198660</v>
          </cell>
        </row>
        <row r="15">
          <cell r="B15">
            <v>1846568</v>
          </cell>
        </row>
        <row r="16">
          <cell r="B16">
            <v>423420</v>
          </cell>
        </row>
        <row r="17">
          <cell r="B17">
            <v>489084</v>
          </cell>
        </row>
        <row r="18">
          <cell r="B18">
            <v>797272</v>
          </cell>
        </row>
        <row r="19">
          <cell r="B19">
            <v>547312</v>
          </cell>
        </row>
        <row r="20">
          <cell r="B20">
            <v>5374264</v>
          </cell>
        </row>
        <row r="21">
          <cell r="B21">
            <v>1747976</v>
          </cell>
        </row>
        <row r="22">
          <cell r="B22">
            <v>23720</v>
          </cell>
        </row>
        <row r="23">
          <cell r="B23">
            <v>17084024</v>
          </cell>
        </row>
      </sheetData>
      <sheetData sheetId="6">
        <row r="4">
          <cell r="B4">
            <v>793616</v>
          </cell>
        </row>
        <row r="7">
          <cell r="B7">
            <v>33763736</v>
          </cell>
        </row>
        <row r="11">
          <cell r="B11">
            <v>2981696</v>
          </cell>
        </row>
        <row r="12">
          <cell r="B12">
            <v>1172728</v>
          </cell>
        </row>
        <row r="13">
          <cell r="B13">
            <v>1173832</v>
          </cell>
        </row>
        <row r="14">
          <cell r="B14">
            <v>215400</v>
          </cell>
        </row>
        <row r="15">
          <cell r="B15">
            <v>1850596</v>
          </cell>
        </row>
        <row r="16">
          <cell r="B16">
            <v>406112</v>
          </cell>
        </row>
        <row r="17">
          <cell r="B17">
            <v>555636</v>
          </cell>
        </row>
        <row r="18">
          <cell r="B18">
            <v>803180</v>
          </cell>
        </row>
        <row r="19">
          <cell r="B19">
            <v>476780</v>
          </cell>
        </row>
        <row r="20">
          <cell r="B20">
            <v>5793476</v>
          </cell>
        </row>
        <row r="21">
          <cell r="B21">
            <v>1728212</v>
          </cell>
        </row>
        <row r="22">
          <cell r="B22">
            <v>20288</v>
          </cell>
        </row>
        <row r="23">
          <cell r="B23">
            <v>17177936</v>
          </cell>
        </row>
      </sheetData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8"/>
      <sheetName val="2010"/>
      <sheetName val="2013"/>
      <sheetName val="2014"/>
      <sheetName val="2016"/>
      <sheetName val="2018"/>
      <sheetName val="Variables creadas 2005"/>
      <sheetName val="Variables creadas 2008-2013"/>
      <sheetName val="Variables creadas 2013-2018"/>
    </sheetNames>
    <sheetDataSet>
      <sheetData sheetId="0">
        <row r="4">
          <cell r="B4">
            <v>130232</v>
          </cell>
        </row>
        <row r="7">
          <cell r="B7">
            <v>2289903</v>
          </cell>
        </row>
        <row r="11">
          <cell r="B11">
            <v>334510</v>
          </cell>
        </row>
        <row r="12">
          <cell r="B12">
            <v>157103</v>
          </cell>
        </row>
        <row r="13">
          <cell r="B13">
            <v>51928</v>
          </cell>
        </row>
        <row r="14">
          <cell r="B14">
            <v>2410</v>
          </cell>
        </row>
        <row r="15">
          <cell r="B15">
            <v>51398</v>
          </cell>
        </row>
        <row r="16">
          <cell r="B16">
            <v>85501</v>
          </cell>
        </row>
        <row r="17">
          <cell r="B17">
            <v>55757</v>
          </cell>
        </row>
        <row r="18">
          <cell r="B18">
            <v>193557</v>
          </cell>
        </row>
        <row r="19">
          <cell r="B19">
            <v>13679</v>
          </cell>
        </row>
        <row r="21">
          <cell r="B21">
            <v>945843</v>
          </cell>
        </row>
      </sheetData>
      <sheetData sheetId="1">
        <row r="4">
          <cell r="B4">
            <v>106304</v>
          </cell>
        </row>
        <row r="7">
          <cell r="B7">
            <v>2994854</v>
          </cell>
        </row>
        <row r="11">
          <cell r="B11">
            <v>538083</v>
          </cell>
        </row>
        <row r="12">
          <cell r="B12">
            <v>201273</v>
          </cell>
        </row>
        <row r="13">
          <cell r="B13">
            <v>57523</v>
          </cell>
        </row>
        <row r="14">
          <cell r="B14">
            <v>3659</v>
          </cell>
        </row>
        <row r="15">
          <cell r="B15">
            <v>77775</v>
          </cell>
        </row>
        <row r="16">
          <cell r="B16">
            <v>119039</v>
          </cell>
        </row>
        <row r="17">
          <cell r="B17">
            <v>97254</v>
          </cell>
        </row>
        <row r="18">
          <cell r="B18">
            <v>107276</v>
          </cell>
        </row>
        <row r="19">
          <cell r="B19">
            <v>169541</v>
          </cell>
        </row>
        <row r="20">
          <cell r="B20">
            <v>22360</v>
          </cell>
        </row>
        <row r="22">
          <cell r="B22">
            <v>1393783</v>
          </cell>
        </row>
      </sheetData>
      <sheetData sheetId="2">
        <row r="4">
          <cell r="B4">
            <v>105494</v>
          </cell>
        </row>
        <row r="7">
          <cell r="B7">
            <v>3337186</v>
          </cell>
        </row>
        <row r="11">
          <cell r="B11">
            <v>639253</v>
          </cell>
        </row>
        <row r="12">
          <cell r="B12">
            <v>213297</v>
          </cell>
        </row>
        <row r="13">
          <cell r="B13">
            <v>71122</v>
          </cell>
        </row>
        <row r="14">
          <cell r="B14">
            <v>349</v>
          </cell>
        </row>
        <row r="15">
          <cell r="B15">
            <v>88608</v>
          </cell>
        </row>
        <row r="16">
          <cell r="B16">
            <v>126477</v>
          </cell>
        </row>
        <row r="17">
          <cell r="B17">
            <v>105714</v>
          </cell>
        </row>
        <row r="18">
          <cell r="B18">
            <v>125645</v>
          </cell>
        </row>
        <row r="19">
          <cell r="B19">
            <v>171934</v>
          </cell>
        </row>
        <row r="20">
          <cell r="B20">
            <v>17643</v>
          </cell>
        </row>
        <row r="22">
          <cell r="B22">
            <v>1560042</v>
          </cell>
        </row>
      </sheetData>
      <sheetData sheetId="3">
        <row r="4">
          <cell r="B4">
            <v>108549</v>
          </cell>
        </row>
        <row r="7">
          <cell r="B7">
            <v>3404592</v>
          </cell>
        </row>
        <row r="11">
          <cell r="B11">
            <v>731912</v>
          </cell>
        </row>
        <row r="12">
          <cell r="B12">
            <v>248169</v>
          </cell>
        </row>
        <row r="13">
          <cell r="B13">
            <v>42510</v>
          </cell>
        </row>
        <row r="14">
          <cell r="B14">
            <v>179</v>
          </cell>
        </row>
        <row r="15">
          <cell r="B15">
            <v>57681</v>
          </cell>
        </row>
        <row r="16">
          <cell r="B16">
            <v>113362</v>
          </cell>
        </row>
        <row r="17">
          <cell r="B17">
            <v>115019</v>
          </cell>
        </row>
        <row r="18">
          <cell r="B18">
            <v>134281</v>
          </cell>
        </row>
        <row r="19">
          <cell r="B19">
            <v>167330</v>
          </cell>
        </row>
        <row r="20">
          <cell r="B20">
            <v>22030</v>
          </cell>
        </row>
        <row r="22">
          <cell r="B22">
            <v>1632473</v>
          </cell>
        </row>
      </sheetData>
      <sheetData sheetId="4">
        <row r="4">
          <cell r="B4">
            <v>119289</v>
          </cell>
        </row>
        <row r="7">
          <cell r="B7">
            <v>3415769</v>
          </cell>
        </row>
        <row r="11">
          <cell r="B11">
            <v>739234</v>
          </cell>
        </row>
        <row r="12">
          <cell r="B12">
            <v>248731</v>
          </cell>
        </row>
        <row r="13">
          <cell r="B13">
            <v>47096</v>
          </cell>
        </row>
        <row r="14">
          <cell r="B14">
            <v>203</v>
          </cell>
        </row>
        <row r="15">
          <cell r="B15">
            <v>61943</v>
          </cell>
        </row>
        <row r="16">
          <cell r="B16">
            <v>124587</v>
          </cell>
        </row>
        <row r="17">
          <cell r="B17">
            <v>98701</v>
          </cell>
        </row>
        <row r="18">
          <cell r="B18">
            <v>13395</v>
          </cell>
        </row>
        <row r="20">
          <cell r="B20">
            <v>57343</v>
          </cell>
        </row>
        <row r="21">
          <cell r="B21">
            <v>71449</v>
          </cell>
        </row>
        <row r="22">
          <cell r="B22">
            <v>2091</v>
          </cell>
        </row>
        <row r="23">
          <cell r="B23">
            <v>27248</v>
          </cell>
        </row>
        <row r="24">
          <cell r="B24">
            <v>156837</v>
          </cell>
        </row>
        <row r="25">
          <cell r="B25">
            <v>994</v>
          </cell>
        </row>
        <row r="26">
          <cell r="B26">
            <v>15268</v>
          </cell>
        </row>
        <row r="28">
          <cell r="B28">
            <v>1665433</v>
          </cell>
        </row>
      </sheetData>
      <sheetData sheetId="5">
        <row r="4">
          <cell r="B4">
            <v>133439</v>
          </cell>
        </row>
        <row r="7">
          <cell r="B7">
            <v>3480252</v>
          </cell>
        </row>
        <row r="11">
          <cell r="B11">
            <v>724367</v>
          </cell>
        </row>
        <row r="12">
          <cell r="B12">
            <v>256418</v>
          </cell>
        </row>
        <row r="13">
          <cell r="B13">
            <v>46297</v>
          </cell>
        </row>
        <row r="14">
          <cell r="B14">
            <v>359</v>
          </cell>
        </row>
        <row r="15">
          <cell r="B15">
            <v>62793</v>
          </cell>
        </row>
        <row r="16">
          <cell r="B16">
            <v>108366</v>
          </cell>
        </row>
        <row r="17">
          <cell r="B17">
            <v>102335</v>
          </cell>
        </row>
        <row r="18">
          <cell r="B18">
            <v>12871</v>
          </cell>
        </row>
        <row r="19">
          <cell r="B19">
            <v>67039</v>
          </cell>
        </row>
        <row r="20">
          <cell r="B20">
            <v>72295</v>
          </cell>
        </row>
        <row r="21">
          <cell r="B21">
            <v>27254</v>
          </cell>
        </row>
        <row r="22">
          <cell r="B22">
            <v>163223</v>
          </cell>
        </row>
        <row r="23">
          <cell r="B23">
            <v>10531</v>
          </cell>
        </row>
        <row r="25">
          <cell r="B25">
            <v>1654148</v>
          </cell>
        </row>
      </sheetData>
      <sheetData sheetId="6">
        <row r="4">
          <cell r="B4">
            <v>147243</v>
          </cell>
        </row>
        <row r="7">
          <cell r="B7">
            <v>3505712</v>
          </cell>
        </row>
        <row r="11">
          <cell r="B11">
            <v>733159</v>
          </cell>
        </row>
        <row r="12">
          <cell r="B12">
            <v>256627</v>
          </cell>
        </row>
        <row r="13">
          <cell r="B13">
            <v>38725</v>
          </cell>
        </row>
        <row r="14">
          <cell r="B14">
            <v>388</v>
          </cell>
        </row>
        <row r="15">
          <cell r="B15">
            <v>53347</v>
          </cell>
        </row>
        <row r="16">
          <cell r="B16">
            <v>110438</v>
          </cell>
        </row>
        <row r="17">
          <cell r="B17">
            <v>93389</v>
          </cell>
        </row>
        <row r="18">
          <cell r="B18">
            <v>10148</v>
          </cell>
        </row>
        <row r="19">
          <cell r="B19">
            <v>69461</v>
          </cell>
        </row>
        <row r="20">
          <cell r="B20">
            <v>77491</v>
          </cell>
        </row>
        <row r="21">
          <cell r="B21">
            <v>32018</v>
          </cell>
        </row>
        <row r="22">
          <cell r="B22">
            <v>169483</v>
          </cell>
        </row>
        <row r="23">
          <cell r="B23">
            <v>13141</v>
          </cell>
        </row>
        <row r="25">
          <cell r="B25">
            <v>1661901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7B3F-0F82-4A55-B3FF-4AAC153F6E1E}">
  <dimension ref="A1:W175"/>
  <sheetViews>
    <sheetView topLeftCell="H152" workbookViewId="0">
      <selection activeCell="P168" sqref="P168:P170"/>
    </sheetView>
  </sheetViews>
  <sheetFormatPr baseColWidth="10" defaultRowHeight="14.5" x14ac:dyDescent="0.35"/>
  <cols>
    <col min="1" max="1" width="33.90625" customWidth="1"/>
    <col min="2" max="4" width="13.90625" bestFit="1" customWidth="1"/>
    <col min="5" max="5" width="13.36328125" customWidth="1"/>
    <col min="6" max="6" width="16.1796875" customWidth="1"/>
    <col min="7" max="7" width="18.81640625" customWidth="1"/>
    <col min="8" max="8" width="17" customWidth="1"/>
    <col min="9" max="9" width="7.90625" customWidth="1"/>
    <col min="10" max="10" width="14.90625" bestFit="1" customWidth="1"/>
    <col min="11" max="12" width="14.90625" customWidth="1"/>
    <col min="13" max="13" width="14.90625" bestFit="1" customWidth="1"/>
    <col min="14" max="15" width="14.90625" customWidth="1"/>
    <col min="16" max="16" width="14.90625" bestFit="1" customWidth="1"/>
  </cols>
  <sheetData>
    <row r="1" spans="1:23" ht="15" thickBot="1" x14ac:dyDescent="0.4">
      <c r="A1" s="3" t="s">
        <v>16</v>
      </c>
    </row>
    <row r="2" spans="1:23" x14ac:dyDescent="0.35">
      <c r="A2" s="8"/>
      <c r="B2" s="22" t="s">
        <v>13</v>
      </c>
      <c r="C2" s="22"/>
      <c r="D2" s="22"/>
      <c r="E2" s="22"/>
      <c r="F2" s="22"/>
      <c r="G2" s="22"/>
      <c r="H2" s="22"/>
      <c r="I2" s="9"/>
      <c r="J2" s="22" t="s">
        <v>13</v>
      </c>
      <c r="K2" s="22"/>
      <c r="L2" s="22"/>
      <c r="M2" s="22"/>
      <c r="N2" s="22"/>
      <c r="O2" s="22"/>
      <c r="P2" s="22"/>
    </row>
    <row r="3" spans="1:23" ht="15" thickBot="1" x14ac:dyDescent="0.4">
      <c r="A3" s="10"/>
      <c r="B3" s="11">
        <v>2005</v>
      </c>
      <c r="C3" s="11">
        <v>2008</v>
      </c>
      <c r="D3" s="11">
        <v>2010</v>
      </c>
      <c r="E3" s="11">
        <v>2013</v>
      </c>
      <c r="F3" s="15">
        <v>2014</v>
      </c>
      <c r="G3" s="16">
        <v>2016</v>
      </c>
      <c r="H3" s="11">
        <v>2018</v>
      </c>
      <c r="I3" s="12"/>
      <c r="J3" s="11">
        <v>2005</v>
      </c>
      <c r="K3" s="11">
        <v>2008</v>
      </c>
      <c r="L3" s="11">
        <v>2010</v>
      </c>
      <c r="M3" s="11">
        <v>2013</v>
      </c>
      <c r="N3" s="15">
        <v>2014</v>
      </c>
      <c r="O3" s="16">
        <v>2016</v>
      </c>
      <c r="P3" s="11">
        <v>2018</v>
      </c>
    </row>
    <row r="4" spans="1:23" ht="15" thickBot="1" x14ac:dyDescent="0.4">
      <c r="B4" s="3"/>
      <c r="C4" s="3"/>
      <c r="D4" s="3"/>
      <c r="E4" s="3"/>
      <c r="F4" s="14"/>
      <c r="J4" s="21" t="s">
        <v>23</v>
      </c>
      <c r="K4" s="21"/>
      <c r="L4" s="21"/>
      <c r="M4" s="21"/>
      <c r="N4" s="21"/>
      <c r="O4" s="21"/>
      <c r="P4" s="21"/>
      <c r="U4" s="11">
        <v>2005</v>
      </c>
      <c r="V4" s="11">
        <v>2014</v>
      </c>
      <c r="W4" s="11">
        <v>2018</v>
      </c>
    </row>
    <row r="5" spans="1:23" x14ac:dyDescent="0.35">
      <c r="A5" t="s">
        <v>0</v>
      </c>
      <c r="B5" s="1">
        <v>2736395</v>
      </c>
      <c r="C5" s="1">
        <f>+'[1]2008'!$B11</f>
        <v>3460238</v>
      </c>
      <c r="D5" s="1">
        <f>+'[1]2010'!$B11</f>
        <v>3706033</v>
      </c>
      <c r="E5" s="1">
        <v>3756060</v>
      </c>
      <c r="F5" s="1">
        <f>+'[1]2014'!$B11</f>
        <v>3735668</v>
      </c>
      <c r="G5" s="1">
        <f>+'[1]2016'!$B11</f>
        <v>3665021</v>
      </c>
      <c r="H5" s="1">
        <v>3624552</v>
      </c>
      <c r="J5" s="2">
        <f t="shared" ref="J5:J14" si="0">+B5/(B$16-B$15)*100</f>
        <v>28.683006912068038</v>
      </c>
      <c r="K5" s="2">
        <f t="shared" ref="K5:L14" si="1">+C5/(C$16-C$15)*100</f>
        <v>33.642862025042376</v>
      </c>
      <c r="L5" s="2">
        <f t="shared" si="1"/>
        <v>35.675832976594222</v>
      </c>
      <c r="M5" s="2">
        <f t="shared" ref="M5:M14" si="2">+E5/(E$16-E$15)*100</f>
        <v>34.670492051898201</v>
      </c>
      <c r="N5" s="2">
        <f t="shared" ref="N5:O14" si="3">+F5/(F$16-F$15)*100</f>
        <v>33.928247549270033</v>
      </c>
      <c r="O5" s="2">
        <f t="shared" si="3"/>
        <v>32.687130744563085</v>
      </c>
      <c r="P5" s="2">
        <f t="shared" ref="P5:P14" si="4">+H5/(H$16-H$15)*100</f>
        <v>31.412981482943593</v>
      </c>
      <c r="U5" s="18">
        <f>+B5/(B$16-B$15-B$14)*100</f>
        <v>29.06469381005013</v>
      </c>
      <c r="V5" s="18">
        <f t="shared" ref="V5:V13" si="5">+F5/(F$16-F$15-F$14)*100</f>
        <v>34.152820943683523</v>
      </c>
      <c r="W5" s="18">
        <f t="shared" ref="W5:W13" si="6">+H5/(H$16-H$15-H$14)*100</f>
        <v>31.55718293692032</v>
      </c>
    </row>
    <row r="6" spans="1:23" x14ac:dyDescent="0.35">
      <c r="A6" t="s">
        <v>1</v>
      </c>
      <c r="B6" s="1">
        <v>1208792</v>
      </c>
      <c r="C6" s="1">
        <f>+'[1]2008'!$B12</f>
        <v>1410523</v>
      </c>
      <c r="D6" s="1">
        <f>+'[1]2010'!$B12</f>
        <v>1519730</v>
      </c>
      <c r="E6" s="1">
        <v>1709468</v>
      </c>
      <c r="F6" s="1">
        <f>+'[1]2014'!$B12</f>
        <v>1707233</v>
      </c>
      <c r="G6" s="1">
        <f>+'[1]2016'!$B12</f>
        <v>1861675</v>
      </c>
      <c r="H6" s="1">
        <v>1838769</v>
      </c>
      <c r="J6" s="2">
        <f t="shared" si="0"/>
        <v>12.670608333684482</v>
      </c>
      <c r="K6" s="2">
        <f t="shared" si="1"/>
        <v>13.714094427073759</v>
      </c>
      <c r="L6" s="2">
        <f t="shared" si="1"/>
        <v>14.629560408533745</v>
      </c>
      <c r="M6" s="2">
        <f t="shared" si="2"/>
        <v>15.779326397068822</v>
      </c>
      <c r="N6" s="2">
        <f t="shared" si="3"/>
        <v>15.50550633736267</v>
      </c>
      <c r="O6" s="2">
        <f t="shared" si="3"/>
        <v>16.603674065956099</v>
      </c>
      <c r="P6" s="2">
        <f t="shared" si="4"/>
        <v>15.936098184937256</v>
      </c>
      <c r="U6" s="18">
        <f t="shared" ref="U6:U13" si="7">+B6/(B$16-B$15-B$14)*100</f>
        <v>12.839217057492839</v>
      </c>
      <c r="V6" s="18">
        <f t="shared" si="5"/>
        <v>15.608138345845415</v>
      </c>
      <c r="W6" s="18">
        <f t="shared" si="6"/>
        <v>16.009252926082461</v>
      </c>
    </row>
    <row r="7" spans="1:23" x14ac:dyDescent="0.35">
      <c r="A7" t="s">
        <v>2</v>
      </c>
      <c r="B7" s="1">
        <v>962959</v>
      </c>
      <c r="C7" s="1">
        <f>+'[1]2008'!$B13</f>
        <v>953430</v>
      </c>
      <c r="D7" s="1">
        <f>+'[1]2010'!$B13</f>
        <v>830456</v>
      </c>
      <c r="E7" s="1">
        <v>805415</v>
      </c>
      <c r="F7" s="1">
        <f>+'[1]2014'!$B13</f>
        <v>885211</v>
      </c>
      <c r="G7" s="1">
        <f>+'[1]2016'!$B13</f>
        <v>816526</v>
      </c>
      <c r="H7" s="1">
        <v>811688</v>
      </c>
      <c r="J7" s="2">
        <f t="shared" si="0"/>
        <v>10.093776539219713</v>
      </c>
      <c r="K7" s="2">
        <f t="shared" si="1"/>
        <v>9.2699155204168484</v>
      </c>
      <c r="L7" s="2">
        <f t="shared" si="1"/>
        <v>7.9943188715293507</v>
      </c>
      <c r="M7" s="2">
        <f t="shared" si="2"/>
        <v>7.4344218026281776</v>
      </c>
      <c r="N7" s="2">
        <f t="shared" si="3"/>
        <v>8.0397021205676946</v>
      </c>
      <c r="O7" s="2">
        <f t="shared" si="3"/>
        <v>7.2823299288967567</v>
      </c>
      <c r="P7" s="2">
        <f t="shared" si="4"/>
        <v>7.0346735579811011</v>
      </c>
      <c r="U7" s="18">
        <f t="shared" si="7"/>
        <v>10.228095171432511</v>
      </c>
      <c r="V7" s="18">
        <f t="shared" si="5"/>
        <v>8.0929174595759132</v>
      </c>
      <c r="W7" s="18">
        <f t="shared" si="6"/>
        <v>7.0669662633348835</v>
      </c>
    </row>
    <row r="8" spans="1:23" x14ac:dyDescent="0.35">
      <c r="A8" t="s">
        <v>3</v>
      </c>
      <c r="B8" s="1">
        <v>385409</v>
      </c>
      <c r="C8" s="1">
        <f>+'[1]2008'!$B14</f>
        <v>181546</v>
      </c>
      <c r="D8" s="1">
        <f>+'[1]2010'!$B14</f>
        <v>188428</v>
      </c>
      <c r="E8" s="1">
        <v>146259</v>
      </c>
      <c r="F8" s="1">
        <f>+'[1]2014'!$B14</f>
        <v>173565</v>
      </c>
      <c r="G8" s="1">
        <f>+'[1]2016'!$B14</f>
        <v>176142</v>
      </c>
      <c r="H8" s="1">
        <v>221168</v>
      </c>
      <c r="J8" s="2">
        <f t="shared" si="0"/>
        <v>4.0398732679211991</v>
      </c>
      <c r="K8" s="2">
        <f t="shared" si="1"/>
        <v>1.7651176101754686</v>
      </c>
      <c r="L8" s="2">
        <f t="shared" si="1"/>
        <v>1.8138872093458682</v>
      </c>
      <c r="M8" s="2">
        <f t="shared" si="2"/>
        <v>1.3500507172458851</v>
      </c>
      <c r="N8" s="2">
        <f t="shared" si="3"/>
        <v>1.5763596459559721</v>
      </c>
      <c r="O8" s="2">
        <f t="shared" si="3"/>
        <v>1.5709532315391457</v>
      </c>
      <c r="P8" s="2">
        <f t="shared" si="4"/>
        <v>1.9168013836246982</v>
      </c>
      <c r="U8" s="18">
        <f t="shared" si="7"/>
        <v>4.093632160794626</v>
      </c>
      <c r="V8" s="18">
        <f t="shared" si="5"/>
        <v>1.5867936784238936</v>
      </c>
      <c r="W8" s="18">
        <f t="shared" si="6"/>
        <v>1.925600470290616</v>
      </c>
    </row>
    <row r="9" spans="1:23" x14ac:dyDescent="0.35">
      <c r="A9" t="s">
        <v>4</v>
      </c>
      <c r="B9" s="1">
        <v>1053827</v>
      </c>
      <c r="C9" s="1">
        <f>+'[1]2008'!$B15</f>
        <v>1069248</v>
      </c>
      <c r="D9" s="1">
        <f>+'[1]2010'!$B15</f>
        <v>981777</v>
      </c>
      <c r="E9" s="1">
        <v>1011727</v>
      </c>
      <c r="F9" s="1">
        <f>+'[1]2014'!$B15</f>
        <v>1053141</v>
      </c>
      <c r="G9" s="1">
        <f>+'[1]2016'!$B15</f>
        <v>997138</v>
      </c>
      <c r="H9" s="1">
        <v>1125155</v>
      </c>
      <c r="J9" s="2">
        <f t="shared" si="0"/>
        <v>11.04625871817626</v>
      </c>
      <c r="K9" s="2">
        <f t="shared" si="1"/>
        <v>10.395979390594668</v>
      </c>
      <c r="L9" s="2">
        <f t="shared" si="1"/>
        <v>9.4509984860528089</v>
      </c>
      <c r="M9" s="2">
        <f t="shared" si="2"/>
        <v>9.3387946178151608</v>
      </c>
      <c r="N9" s="2">
        <f t="shared" si="3"/>
        <v>9.5648833226844019</v>
      </c>
      <c r="O9" s="2">
        <f t="shared" si="3"/>
        <v>8.8931496371704686</v>
      </c>
      <c r="P9" s="2">
        <f t="shared" si="4"/>
        <v>9.7514046371638194</v>
      </c>
      <c r="U9" s="18">
        <f t="shared" si="7"/>
        <v>11.193252101309826</v>
      </c>
      <c r="V9" s="18">
        <f t="shared" si="5"/>
        <v>9.6281939405353505</v>
      </c>
      <c r="W9" s="18">
        <f t="shared" si="6"/>
        <v>9.7961685105885046</v>
      </c>
    </row>
    <row r="10" spans="1:23" x14ac:dyDescent="0.35">
      <c r="A10" t="s">
        <v>5</v>
      </c>
      <c r="B10" s="1">
        <v>720388</v>
      </c>
      <c r="C10" s="1">
        <f>+'[1]2008'!$B16</f>
        <v>748724</v>
      </c>
      <c r="D10" s="1">
        <f>+'[1]2010'!$B16</f>
        <v>744683</v>
      </c>
      <c r="E10" s="1">
        <v>813118</v>
      </c>
      <c r="F10" s="1">
        <f>+'[1]2014'!$B16</f>
        <v>794684</v>
      </c>
      <c r="G10" s="1">
        <f>+'[1]2016'!$B16</f>
        <v>878921</v>
      </c>
      <c r="H10" s="1">
        <v>913386</v>
      </c>
      <c r="J10" s="2">
        <f t="shared" si="0"/>
        <v>7.5511371652743371</v>
      </c>
      <c r="K10" s="2">
        <f t="shared" si="1"/>
        <v>7.2796201379320804</v>
      </c>
      <c r="L10" s="2">
        <f t="shared" si="1"/>
        <v>7.1686318844190318</v>
      </c>
      <c r="M10" s="2">
        <f t="shared" si="2"/>
        <v>7.5055247137307077</v>
      </c>
      <c r="N10" s="2">
        <f t="shared" si="3"/>
        <v>7.2175138356631559</v>
      </c>
      <c r="O10" s="2">
        <f t="shared" si="3"/>
        <v>7.8388106483270175</v>
      </c>
      <c r="P10" s="2">
        <f t="shared" si="4"/>
        <v>7.9160617656416328</v>
      </c>
      <c r="U10" s="18">
        <f t="shared" si="7"/>
        <v>7.6516207069645983</v>
      </c>
      <c r="V10" s="18">
        <f t="shared" si="5"/>
        <v>7.2652870540985433</v>
      </c>
      <c r="W10" s="18">
        <f t="shared" si="6"/>
        <v>7.9524004881215404</v>
      </c>
    </row>
    <row r="11" spans="1:23" x14ac:dyDescent="0.35">
      <c r="A11" t="s">
        <v>14</v>
      </c>
      <c r="B11" s="1">
        <v>723870</v>
      </c>
      <c r="C11" s="1">
        <f>+'[1]2008'!$B$17+'[1]2008'!$B$18+'[1]2008'!$B$19</f>
        <v>797961</v>
      </c>
      <c r="D11" s="1">
        <f>+'[1]2010'!$B$17+'[1]2010'!$B$18+'[1]2010'!$B$19</f>
        <v>788359</v>
      </c>
      <c r="E11" s="1">
        <v>768154</v>
      </c>
      <c r="F11" s="1">
        <f>+'[1]2014'!$B$17+'[1]2014'!$B$18+'[1]2014'!$B$19</f>
        <v>783947</v>
      </c>
      <c r="G11" s="1">
        <f>+'[1]2016'!$B$17+'[1]2016'!$B$18+'[1]2016'!$B$19</f>
        <v>850192</v>
      </c>
      <c r="H11" s="1">
        <v>928267</v>
      </c>
      <c r="J11" s="2">
        <f t="shared" si="0"/>
        <v>7.587635635001047</v>
      </c>
      <c r="K11" s="2">
        <f t="shared" si="1"/>
        <v>7.7583368035276292</v>
      </c>
      <c r="L11" s="2">
        <f t="shared" si="1"/>
        <v>7.5890754371574261</v>
      </c>
      <c r="M11" s="2">
        <f t="shared" si="2"/>
        <v>7.090482354284493</v>
      </c>
      <c r="N11" s="2">
        <f t="shared" si="3"/>
        <v>7.1199977839325124</v>
      </c>
      <c r="O11" s="2">
        <f t="shared" si="3"/>
        <v>7.5825860375647451</v>
      </c>
      <c r="P11" s="2">
        <f t="shared" si="4"/>
        <v>8.0450312430964157</v>
      </c>
      <c r="U11" s="18">
        <f t="shared" si="7"/>
        <v>7.6886048645319809</v>
      </c>
      <c r="V11" s="18">
        <f t="shared" si="5"/>
        <v>7.1671255369422191</v>
      </c>
      <c r="W11" s="18">
        <f t="shared" si="6"/>
        <v>8.0819620006296535</v>
      </c>
    </row>
    <row r="12" spans="1:23" x14ac:dyDescent="0.35">
      <c r="A12" t="s">
        <v>6</v>
      </c>
      <c r="B12" s="1">
        <v>630363</v>
      </c>
      <c r="C12" s="1">
        <f>+'[1]2008'!$B$20+'[1]2008'!$B$21+'[1]2008'!$B$22</f>
        <v>615886</v>
      </c>
      <c r="D12" s="1">
        <f>+'[1]2010'!$B$20+'[1]2010'!$B$21+'[1]2010'!$B$22</f>
        <v>587616</v>
      </c>
      <c r="E12" s="1">
        <v>638575</v>
      </c>
      <c r="F12" s="1">
        <f>+'[1]2014'!$B$20+'[1]2014'!$B$21+'[1]2014'!$B$22</f>
        <v>603122</v>
      </c>
      <c r="G12" s="1">
        <f>+'[1]2016'!$B$20+'[1]2016'!$B$21+'[1]2016'!$B$22</f>
        <v>714069</v>
      </c>
      <c r="H12" s="1">
        <v>723818</v>
      </c>
      <c r="J12" s="2">
        <f t="shared" si="0"/>
        <v>6.6074913475985539</v>
      </c>
      <c r="K12" s="2">
        <f t="shared" si="1"/>
        <v>5.9880758841314528</v>
      </c>
      <c r="L12" s="2">
        <f t="shared" si="1"/>
        <v>5.6566388562579961</v>
      </c>
      <c r="M12" s="2">
        <f t="shared" si="2"/>
        <v>5.8943971773722712</v>
      </c>
      <c r="N12" s="2">
        <f t="shared" si="3"/>
        <v>5.4777010479547013</v>
      </c>
      <c r="O12" s="2">
        <f t="shared" si="3"/>
        <v>6.3685492562360269</v>
      </c>
      <c r="P12" s="2">
        <f t="shared" si="4"/>
        <v>6.2731287704028693</v>
      </c>
      <c r="U12" s="18">
        <f t="shared" si="7"/>
        <v>6.6954177244822599</v>
      </c>
      <c r="V12" s="18">
        <f t="shared" si="5"/>
        <v>5.5139583263813305</v>
      </c>
      <c r="W12" s="18">
        <f t="shared" si="6"/>
        <v>6.3019256004702902</v>
      </c>
    </row>
    <row r="13" spans="1:23" x14ac:dyDescent="0.35">
      <c r="A13" t="s">
        <v>7</v>
      </c>
      <c r="B13" s="1">
        <v>992839</v>
      </c>
      <c r="C13" s="1">
        <f>+'[1]2008'!$B$23+'[1]2008'!$B$24+'[1]2008'!$B$25</f>
        <v>964431</v>
      </c>
      <c r="D13" s="1">
        <f>+'[1]2010'!$B$23+'[1]2010'!$B$24+'[1]2010'!$B$25</f>
        <v>963412</v>
      </c>
      <c r="E13" s="1">
        <v>1129403</v>
      </c>
      <c r="F13" s="1">
        <f>+'[1]2014'!$B$23+'[1]2014'!$B$24+'[1]2014'!$B$25</f>
        <v>1201524</v>
      </c>
      <c r="G13" s="1">
        <f>+'[1]2016'!$B$23+'[1]2016'!$B$24+'[1]2016'!$B$25</f>
        <v>1193543</v>
      </c>
      <c r="H13" s="1">
        <v>1298861</v>
      </c>
      <c r="J13" s="2">
        <f t="shared" si="0"/>
        <v>10.406979949740705</v>
      </c>
      <c r="K13" s="2">
        <f t="shared" si="1"/>
        <v>9.3768749622637628</v>
      </c>
      <c r="L13" s="2">
        <f t="shared" si="1"/>
        <v>9.2742092689532427</v>
      </c>
      <c r="M13" s="2">
        <f t="shared" si="2"/>
        <v>10.425008582101986</v>
      </c>
      <c r="N13" s="2">
        <f t="shared" si="3"/>
        <v>10.912533905151403</v>
      </c>
      <c r="O13" s="2">
        <f t="shared" si="3"/>
        <v>10.644821977898095</v>
      </c>
      <c r="P13" s="2">
        <f t="shared" si="4"/>
        <v>11.256866101498225</v>
      </c>
      <c r="U13" s="18">
        <f t="shared" si="7"/>
        <v>10.545466402941228</v>
      </c>
      <c r="V13" s="18">
        <f t="shared" si="5"/>
        <v>10.984764714513815</v>
      </c>
      <c r="W13" s="18">
        <f t="shared" si="6"/>
        <v>11.308540803561726</v>
      </c>
    </row>
    <row r="14" spans="1:23" x14ac:dyDescent="0.35">
      <c r="A14" t="s">
        <v>8</v>
      </c>
      <c r="B14" s="1">
        <v>125284</v>
      </c>
      <c r="C14" s="1">
        <f>+'[1]2008'!$B26</f>
        <v>83220</v>
      </c>
      <c r="D14" s="1">
        <f>+'[1]2010'!$B26</f>
        <v>77583</v>
      </c>
      <c r="E14" s="1">
        <v>55414</v>
      </c>
      <c r="F14" s="1">
        <f>+'[1]2014'!$B26</f>
        <v>72400</v>
      </c>
      <c r="G14" s="1">
        <f>+'[1]2016'!$B26</f>
        <v>59201</v>
      </c>
      <c r="H14" s="1">
        <v>52725</v>
      </c>
      <c r="J14" s="2">
        <f t="shared" si="0"/>
        <v>1.3132321313156661</v>
      </c>
      <c r="K14" s="2">
        <f t="shared" si="1"/>
        <v>0.80912323884196002</v>
      </c>
      <c r="L14" s="2">
        <f t="shared" si="1"/>
        <v>0.74684660115630641</v>
      </c>
      <c r="M14" s="2">
        <f t="shared" si="2"/>
        <v>0.51150158585429595</v>
      </c>
      <c r="N14" s="2">
        <f t="shared" si="3"/>
        <v>0.6575544514574504</v>
      </c>
      <c r="O14" s="2">
        <f t="shared" si="3"/>
        <v>0.52799447184855952</v>
      </c>
      <c r="P14" s="2">
        <f t="shared" si="4"/>
        <v>0.45695287271039309</v>
      </c>
      <c r="U14" s="18"/>
    </row>
    <row r="15" spans="1:23" x14ac:dyDescent="0.35">
      <c r="A15" t="s">
        <v>9</v>
      </c>
      <c r="B15" s="1">
        <v>239560</v>
      </c>
      <c r="C15" s="1">
        <f>+'[1]2008'!$B27</f>
        <v>191897</v>
      </c>
      <c r="D15" s="1">
        <f>+'[1]2010'!$B27</f>
        <v>204635</v>
      </c>
      <c r="E15" s="1">
        <v>277046</v>
      </c>
      <c r="F15" s="1">
        <f>+'[1]2014'!$B27</f>
        <v>225480</v>
      </c>
      <c r="G15" s="1">
        <f>+'[1]2016'!$B27</f>
        <v>246822</v>
      </c>
      <c r="H15" s="1">
        <v>255008</v>
      </c>
      <c r="J15" s="2"/>
      <c r="K15" s="2"/>
      <c r="L15" s="2"/>
      <c r="M15" s="2"/>
      <c r="N15" s="2"/>
      <c r="O15" s="2"/>
      <c r="P15" s="2"/>
      <c r="U15" s="18"/>
    </row>
    <row r="16" spans="1:23" x14ac:dyDescent="0.35">
      <c r="A16" t="s">
        <v>10</v>
      </c>
      <c r="B16" s="1">
        <v>9779686</v>
      </c>
      <c r="C16" s="1">
        <f>+'[1]2008'!$B28</f>
        <v>10477104</v>
      </c>
      <c r="D16" s="1">
        <f>+'[1]2010'!$B28</f>
        <v>10592712</v>
      </c>
      <c r="E16" s="1">
        <v>11110639</v>
      </c>
      <c r="F16" s="1">
        <f>+'[1]2014'!$B28</f>
        <v>11235975</v>
      </c>
      <c r="G16" s="1">
        <f>+'[1]2016'!$B28</f>
        <v>11459250</v>
      </c>
      <c r="H16" s="1">
        <v>11793397</v>
      </c>
      <c r="J16" s="2">
        <f>+B16/B$16*100</f>
        <v>100</v>
      </c>
      <c r="K16" s="2">
        <f t="shared" ref="K16:L16" si="8">+C16/C$16*100</f>
        <v>100</v>
      </c>
      <c r="L16" s="2">
        <f t="shared" si="8"/>
        <v>100</v>
      </c>
      <c r="M16" s="2">
        <f>+E16/E$16*100</f>
        <v>100</v>
      </c>
      <c r="N16" s="2">
        <f t="shared" ref="N16:O16" si="9">+F16/F$16*100</f>
        <v>100</v>
      </c>
      <c r="O16" s="2">
        <f t="shared" si="9"/>
        <v>100</v>
      </c>
      <c r="P16" s="2">
        <f>+H16/H$16*100</f>
        <v>100</v>
      </c>
      <c r="U16" s="18"/>
    </row>
    <row r="17" spans="1:23" x14ac:dyDescent="0.35">
      <c r="B17" s="1"/>
      <c r="C17" s="1"/>
      <c r="D17" s="1"/>
      <c r="E17" s="1"/>
      <c r="F17" s="1"/>
      <c r="G17" s="1"/>
    </row>
    <row r="18" spans="1:23" x14ac:dyDescent="0.35">
      <c r="A18" t="s">
        <v>12</v>
      </c>
      <c r="B18" s="4">
        <f t="shared" ref="B18" si="10">+B5+B6</f>
        <v>3945187</v>
      </c>
      <c r="C18" s="4">
        <f t="shared" ref="C18:D18" si="11">+C5+C6</f>
        <v>4870761</v>
      </c>
      <c r="D18" s="4">
        <f t="shared" si="11"/>
        <v>5225763</v>
      </c>
      <c r="E18" s="4">
        <f>+E5+E6</f>
        <v>5465528</v>
      </c>
      <c r="F18" s="4">
        <f t="shared" ref="F18:G18" si="12">+F5+F6</f>
        <v>5442901</v>
      </c>
      <c r="G18" s="4">
        <f t="shared" si="12"/>
        <v>5526696</v>
      </c>
      <c r="H18" s="4">
        <f>+H5+H6</f>
        <v>5463321</v>
      </c>
      <c r="I18" s="2"/>
      <c r="J18" s="2">
        <f>+J5+J6</f>
        <v>41.353615245752522</v>
      </c>
      <c r="K18" s="2">
        <f t="shared" ref="K18:L18" si="13">+K5+K6</f>
        <v>47.356956452116137</v>
      </c>
      <c r="L18" s="2">
        <f t="shared" si="13"/>
        <v>50.305393385127971</v>
      </c>
      <c r="M18" s="2">
        <f>+M5+M6</f>
        <v>50.449818448967022</v>
      </c>
      <c r="N18" s="2">
        <f t="shared" ref="N18:O18" si="14">+N5+N6</f>
        <v>49.433753886632701</v>
      </c>
      <c r="O18" s="2">
        <f t="shared" si="14"/>
        <v>49.290804810519184</v>
      </c>
      <c r="P18" s="2">
        <f>+P5+P6</f>
        <v>47.349079667880851</v>
      </c>
    </row>
    <row r="19" spans="1:23" x14ac:dyDescent="0.35">
      <c r="A19" t="s">
        <v>11</v>
      </c>
      <c r="B19" s="4">
        <f t="shared" ref="B19" si="15">+B7+B8+B9</f>
        <v>2402195</v>
      </c>
      <c r="C19" s="4">
        <f t="shared" ref="C19:D19" si="16">+C7+C8+C9</f>
        <v>2204224</v>
      </c>
      <c r="D19" s="4">
        <f t="shared" si="16"/>
        <v>2000661</v>
      </c>
      <c r="E19" s="4">
        <f>+E7+E8+E9</f>
        <v>1963401</v>
      </c>
      <c r="F19" s="4">
        <f t="shared" ref="F19:G19" si="17">+F7+F8+F9</f>
        <v>2111917</v>
      </c>
      <c r="G19" s="4">
        <f t="shared" si="17"/>
        <v>1989806</v>
      </c>
      <c r="H19" s="4">
        <f>+H7+H8+H9</f>
        <v>2158011</v>
      </c>
      <c r="I19" s="2"/>
      <c r="J19" s="2">
        <f>+J7+J8+J9</f>
        <v>25.179908525317174</v>
      </c>
      <c r="K19" s="2">
        <f t="shared" ref="K19:L19" si="18">+K7+K8+K9</f>
        <v>21.431012521186986</v>
      </c>
      <c r="L19" s="2">
        <f t="shared" si="18"/>
        <v>19.259204566928027</v>
      </c>
      <c r="M19" s="2">
        <f>+M7+M8+M9</f>
        <v>18.123267137689226</v>
      </c>
      <c r="N19" s="2">
        <f t="shared" ref="N19:O19" si="19">+N7+N8+N9</f>
        <v>19.180945089208066</v>
      </c>
      <c r="O19" s="2">
        <f t="shared" si="19"/>
        <v>17.746432797606371</v>
      </c>
      <c r="P19" s="2">
        <f>+P7+P8+P9</f>
        <v>18.702879578769618</v>
      </c>
    </row>
    <row r="20" spans="1:23" x14ac:dyDescent="0.35">
      <c r="A20" t="s">
        <v>15</v>
      </c>
      <c r="B20" s="4">
        <f t="shared" ref="B20" si="20">+B12+B13</f>
        <v>1623202</v>
      </c>
      <c r="C20" s="4">
        <f t="shared" ref="C20:D20" si="21">+C12+C13</f>
        <v>1580317</v>
      </c>
      <c r="D20" s="4">
        <f t="shared" si="21"/>
        <v>1551028</v>
      </c>
      <c r="E20" s="4">
        <f>+E12+E13</f>
        <v>1767978</v>
      </c>
      <c r="F20" s="4">
        <f t="shared" ref="F20:G20" si="22">+F12+F13</f>
        <v>1804646</v>
      </c>
      <c r="G20" s="4">
        <f t="shared" si="22"/>
        <v>1907612</v>
      </c>
      <c r="H20" s="4">
        <f>+H12+H13</f>
        <v>2022679</v>
      </c>
      <c r="I20" s="2"/>
      <c r="J20" s="2">
        <f>+J12+J13</f>
        <v>17.014471297339259</v>
      </c>
      <c r="K20" s="2">
        <f t="shared" ref="K20:L20" si="23">+K12+K13</f>
        <v>15.364950846395216</v>
      </c>
      <c r="L20" s="2">
        <f t="shared" si="23"/>
        <v>14.930848125211238</v>
      </c>
      <c r="M20" s="2">
        <f>+M12+M13</f>
        <v>16.319405759474257</v>
      </c>
      <c r="N20" s="2">
        <f t="shared" ref="N20:O20" si="24">+N12+N13</f>
        <v>16.390234953106102</v>
      </c>
      <c r="O20" s="2">
        <f t="shared" si="24"/>
        <v>17.013371234134123</v>
      </c>
      <c r="P20" s="2">
        <f>+P12+P13</f>
        <v>17.529994871901096</v>
      </c>
    </row>
    <row r="21" spans="1:23" x14ac:dyDescent="0.35">
      <c r="E21" s="2"/>
      <c r="H21" s="2"/>
      <c r="I21" s="2"/>
    </row>
    <row r="22" spans="1:23" x14ac:dyDescent="0.35">
      <c r="I22" s="2"/>
    </row>
    <row r="23" spans="1:23" x14ac:dyDescent="0.35">
      <c r="A23" t="s">
        <v>19</v>
      </c>
      <c r="B23" s="4">
        <v>1090919</v>
      </c>
      <c r="C23" s="4">
        <f>+'[1]2008'!$B$4</f>
        <v>822452</v>
      </c>
      <c r="D23" s="4">
        <f>+'[1]2010'!$B$4</f>
        <v>832940</v>
      </c>
      <c r="E23" s="4">
        <v>758897</v>
      </c>
      <c r="F23" s="4">
        <f>+'[1]2014'!$B$4</f>
        <v>836864</v>
      </c>
      <c r="G23" s="4">
        <f>+'[1]2016'!$B$4</f>
        <v>937341</v>
      </c>
      <c r="H23" s="4">
        <v>1185104</v>
      </c>
      <c r="I23" s="7"/>
    </row>
    <row r="24" spans="1:23" x14ac:dyDescent="0.35">
      <c r="A24" t="s">
        <v>20</v>
      </c>
      <c r="B24" s="4">
        <f t="shared" ref="B24" si="25">+B23+B16</f>
        <v>10870605</v>
      </c>
      <c r="C24" s="4">
        <f t="shared" ref="C24:H24" si="26">+C23+C16</f>
        <v>11299556</v>
      </c>
      <c r="D24" s="4">
        <f t="shared" si="26"/>
        <v>11425652</v>
      </c>
      <c r="E24" s="4">
        <f t="shared" si="26"/>
        <v>11869536</v>
      </c>
      <c r="F24" s="4">
        <f t="shared" si="26"/>
        <v>12072839</v>
      </c>
      <c r="G24" s="4">
        <f t="shared" si="26"/>
        <v>12396591</v>
      </c>
      <c r="H24" s="4">
        <f t="shared" si="26"/>
        <v>12978501</v>
      </c>
      <c r="I24" s="7"/>
    </row>
    <row r="25" spans="1:23" x14ac:dyDescent="0.35">
      <c r="A25" t="s">
        <v>21</v>
      </c>
      <c r="B25" s="4">
        <v>23394261</v>
      </c>
      <c r="C25" s="4">
        <f>+'[1]2008'!$B$7</f>
        <v>24510898</v>
      </c>
      <c r="D25" s="4">
        <f>+'[1]2010'!$B$7</f>
        <v>24977170</v>
      </c>
      <c r="E25" s="4">
        <v>26007963</v>
      </c>
      <c r="F25" s="4">
        <f>+'[1]2014'!$B$7</f>
        <v>26725120</v>
      </c>
      <c r="G25" s="4">
        <f>+'[1]2016'!$B$7</f>
        <v>27344830</v>
      </c>
      <c r="H25" s="4">
        <v>27873014</v>
      </c>
      <c r="I25" s="7"/>
    </row>
    <row r="26" spans="1:23" ht="15" thickBot="1" x14ac:dyDescent="0.4">
      <c r="B26" s="4"/>
      <c r="C26" s="4"/>
      <c r="D26" s="4"/>
      <c r="E26" s="4"/>
      <c r="F26" s="4"/>
      <c r="G26" s="4"/>
      <c r="H26" s="4"/>
      <c r="I26" s="4"/>
    </row>
    <row r="27" spans="1:23" x14ac:dyDescent="0.35">
      <c r="A27" s="8"/>
      <c r="B27" s="22" t="s">
        <v>24</v>
      </c>
      <c r="C27" s="22"/>
      <c r="D27" s="22"/>
      <c r="E27" s="22"/>
      <c r="F27" s="22"/>
      <c r="G27" s="22"/>
      <c r="H27" s="22"/>
      <c r="I27" s="9"/>
      <c r="J27" s="22" t="s">
        <v>24</v>
      </c>
      <c r="K27" s="22"/>
      <c r="L27" s="22"/>
      <c r="M27" s="22"/>
      <c r="N27" s="22"/>
      <c r="O27" s="22"/>
      <c r="P27" s="22"/>
      <c r="U27" t="s">
        <v>25</v>
      </c>
    </row>
    <row r="28" spans="1:23" ht="15" thickBot="1" x14ac:dyDescent="0.4">
      <c r="A28" s="10"/>
      <c r="B28" s="11">
        <v>2005</v>
      </c>
      <c r="C28" s="11">
        <v>2008</v>
      </c>
      <c r="D28" s="11">
        <v>2010</v>
      </c>
      <c r="E28" s="11">
        <v>2013</v>
      </c>
      <c r="F28" s="15">
        <v>2014</v>
      </c>
      <c r="G28" s="16">
        <v>2016</v>
      </c>
      <c r="H28" s="11">
        <v>2018</v>
      </c>
      <c r="I28" s="12"/>
      <c r="J28" s="11">
        <v>2005</v>
      </c>
      <c r="K28" s="11">
        <v>2008</v>
      </c>
      <c r="L28" s="11">
        <v>2010</v>
      </c>
      <c r="M28" s="11">
        <v>2013</v>
      </c>
      <c r="N28" s="15">
        <v>2014</v>
      </c>
      <c r="O28" s="16">
        <v>2016</v>
      </c>
      <c r="P28" s="11">
        <v>2018</v>
      </c>
    </row>
    <row r="29" spans="1:23" ht="15" thickBot="1" x14ac:dyDescent="0.4">
      <c r="A29" s="3"/>
      <c r="B29" s="4"/>
      <c r="C29" s="4"/>
      <c r="D29" s="4"/>
      <c r="E29" s="4"/>
      <c r="F29" s="4"/>
      <c r="G29" s="4"/>
      <c r="H29" s="4"/>
      <c r="J29" s="21" t="s">
        <v>23</v>
      </c>
      <c r="K29" s="21"/>
      <c r="L29" s="21"/>
      <c r="M29" s="21"/>
      <c r="N29" s="21"/>
      <c r="O29" s="21"/>
      <c r="P29" s="21"/>
      <c r="U29" s="11">
        <v>2005</v>
      </c>
      <c r="V29" s="11">
        <v>2014</v>
      </c>
      <c r="W29" s="11">
        <v>2018</v>
      </c>
    </row>
    <row r="30" spans="1:23" x14ac:dyDescent="0.35">
      <c r="A30" t="s">
        <v>0</v>
      </c>
      <c r="B30" s="1">
        <f>+'[2]2005'!$B4</f>
        <v>10284130</v>
      </c>
      <c r="C30" s="1">
        <f>+'[2]2008'!$B4</f>
        <v>11380451</v>
      </c>
      <c r="D30" s="1">
        <f>+'[2]2010'!$B4</f>
        <v>11423724</v>
      </c>
      <c r="E30" s="1">
        <f>+'[2]2013'!$B4</f>
        <v>13013645</v>
      </c>
      <c r="F30" s="1">
        <f>+'[2]2014'!$B4</f>
        <v>13408319</v>
      </c>
      <c r="G30" s="1">
        <f>+'[2]2016'!$B4</f>
        <v>14510411</v>
      </c>
      <c r="H30" s="1">
        <f>+'[3]2018'!$B4</f>
        <v>15351918</v>
      </c>
      <c r="J30" s="2">
        <f t="shared" ref="J30:J39" si="27">+B30/(B$41-B$40)*100</f>
        <v>25.124797866911102</v>
      </c>
      <c r="K30" s="2">
        <f t="shared" ref="K30:K39" si="28">+C30/(C$41-C$40)*100</f>
        <v>26.585813022098222</v>
      </c>
      <c r="L30" s="2">
        <f t="shared" ref="L30:M39" si="29">+D30/(D$41-D$40)*100</f>
        <v>26.163145859008431</v>
      </c>
      <c r="M30" s="2">
        <f t="shared" si="29"/>
        <v>27.261192073073719</v>
      </c>
      <c r="N30" s="2">
        <f t="shared" ref="N30:N39" si="30">+F30/(F$41-F$40)*100</f>
        <v>28.295832645105495</v>
      </c>
      <c r="O30" s="2">
        <f t="shared" ref="O30:O39" si="31">+G30/(G$41-G$40)*100</f>
        <v>29.220466159761987</v>
      </c>
      <c r="P30" s="2">
        <f t="shared" ref="P30:P39" si="32">+H30/(H$41-H$40)*100</f>
        <v>29.742138812565109</v>
      </c>
      <c r="U30" s="18">
        <f>+B30/(B$41-B$40-B$39)*100</f>
        <v>27.421033474595376</v>
      </c>
      <c r="V30" s="18">
        <f t="shared" ref="V30:V39" si="33">+F30/(F$41-F$40-F$39)*100</f>
        <v>30.230313298133261</v>
      </c>
      <c r="W30" s="18">
        <f t="shared" ref="W30:W39" si="34">+H30/(H$41-H$40-H$39)*100</f>
        <v>31.429212802723004</v>
      </c>
    </row>
    <row r="31" spans="1:23" x14ac:dyDescent="0.35">
      <c r="A31" t="s">
        <v>1</v>
      </c>
      <c r="B31" s="1">
        <f>+'[2]2005'!$B5</f>
        <v>4626900</v>
      </c>
      <c r="C31" s="1">
        <f>+'[2]2008'!$B5</f>
        <v>4876625</v>
      </c>
      <c r="D31" s="1">
        <f>+'[2]2010'!$B5</f>
        <v>4955866</v>
      </c>
      <c r="E31" s="1">
        <f>+'[2]2013'!$B5</f>
        <v>4974287</v>
      </c>
      <c r="F31" s="1">
        <f>+'[2]2014'!$B5</f>
        <v>4789196</v>
      </c>
      <c r="G31" s="1">
        <f>+'[2]2016'!$B5</f>
        <v>4789236</v>
      </c>
      <c r="H31" s="1">
        <f>+'[3]2018'!$B5</f>
        <v>4815887</v>
      </c>
      <c r="J31" s="2">
        <f t="shared" si="27"/>
        <v>11.303817362325349</v>
      </c>
      <c r="K31" s="2">
        <f t="shared" si="28"/>
        <v>11.392258569444193</v>
      </c>
      <c r="L31" s="2">
        <f t="shared" si="29"/>
        <v>11.350155607374676</v>
      </c>
      <c r="M31" s="2">
        <f t="shared" si="29"/>
        <v>10.420216114208866</v>
      </c>
      <c r="N31" s="2">
        <f t="shared" si="30"/>
        <v>10.106732135520392</v>
      </c>
      <c r="O31" s="2">
        <f t="shared" si="31"/>
        <v>9.6443655847593757</v>
      </c>
      <c r="P31" s="2">
        <f t="shared" si="32"/>
        <v>9.3300901984773343</v>
      </c>
      <c r="U31" s="18">
        <f t="shared" ref="U31:U39" si="35">+B31/(B$41-B$40-B$39)*100</f>
        <v>12.33690937236357</v>
      </c>
      <c r="V31" s="18">
        <f t="shared" si="33"/>
        <v>10.797691755854453</v>
      </c>
      <c r="W31" s="18">
        <f t="shared" si="34"/>
        <v>9.8593242457956904</v>
      </c>
    </row>
    <row r="32" spans="1:23" x14ac:dyDescent="0.35">
      <c r="A32" t="s">
        <v>2</v>
      </c>
      <c r="B32" s="1">
        <f>+'[2]2005'!$B6</f>
        <v>4086053</v>
      </c>
      <c r="C32" s="1">
        <f>+'[2]2008'!$B6</f>
        <v>4038179</v>
      </c>
      <c r="D32" s="1">
        <f>+'[2]2010'!$B6</f>
        <v>4273106</v>
      </c>
      <c r="E32" s="1">
        <f>+'[2]2013'!$B6</f>
        <v>4401627</v>
      </c>
      <c r="F32" s="1">
        <f>+'[2]2014'!$B6</f>
        <v>4095334</v>
      </c>
      <c r="G32" s="1">
        <f>+'[2]2016'!$B6</f>
        <v>4511710</v>
      </c>
      <c r="H32" s="1">
        <f>+'[3]2018'!$B6</f>
        <v>4764722</v>
      </c>
      <c r="J32" s="2">
        <f t="shared" si="27"/>
        <v>9.9824929963434652</v>
      </c>
      <c r="K32" s="2">
        <f t="shared" si="28"/>
        <v>9.4335691831337414</v>
      </c>
      <c r="L32" s="2">
        <f t="shared" si="29"/>
        <v>9.7864667904270153</v>
      </c>
      <c r="M32" s="2">
        <f t="shared" si="29"/>
        <v>9.2205987700622885</v>
      </c>
      <c r="N32" s="2">
        <f t="shared" si="30"/>
        <v>8.6424618544509926</v>
      </c>
      <c r="O32" s="2">
        <f t="shared" si="31"/>
        <v>9.0854951922216234</v>
      </c>
      <c r="P32" s="2">
        <f t="shared" si="32"/>
        <v>9.2309653508625349</v>
      </c>
      <c r="U32" s="18">
        <f t="shared" si="35"/>
        <v>10.894824947950955</v>
      </c>
      <c r="V32" s="18">
        <f t="shared" si="33"/>
        <v>9.2333147712623251</v>
      </c>
      <c r="W32" s="18">
        <f t="shared" si="34"/>
        <v>9.7545767039542532</v>
      </c>
    </row>
    <row r="33" spans="1:23" x14ac:dyDescent="0.35">
      <c r="A33" t="s">
        <v>3</v>
      </c>
      <c r="B33" s="1">
        <f>+'[2]2005'!$B7</f>
        <v>564815</v>
      </c>
      <c r="C33" s="1">
        <f>+'[2]2008'!$B7</f>
        <v>612083</v>
      </c>
      <c r="D33" s="1">
        <f>+'[2]2010'!$B7</f>
        <v>655709</v>
      </c>
      <c r="E33" s="1">
        <f>+'[2]2013'!$B7</f>
        <v>740820</v>
      </c>
      <c r="F33" s="1">
        <f>+'[2]2014'!$B7</f>
        <v>739376</v>
      </c>
      <c r="G33" s="1">
        <f>+'[2]2016'!$B7</f>
        <v>645402</v>
      </c>
      <c r="H33" s="1">
        <f>+'[3]2018'!$B7</f>
        <v>679483</v>
      </c>
      <c r="J33" s="2">
        <f t="shared" si="27"/>
        <v>1.3798797474554867</v>
      </c>
      <c r="K33" s="2">
        <f t="shared" si="28"/>
        <v>1.4298839467789937</v>
      </c>
      <c r="L33" s="2">
        <f t="shared" si="29"/>
        <v>1.5017353542561567</v>
      </c>
      <c r="M33" s="2">
        <f t="shared" si="29"/>
        <v>1.5518816066962386</v>
      </c>
      <c r="N33" s="2">
        <f t="shared" si="30"/>
        <v>1.5603193478472224</v>
      </c>
      <c r="O33" s="2">
        <f t="shared" si="31"/>
        <v>1.2996838821755432</v>
      </c>
      <c r="P33" s="2">
        <f t="shared" si="32"/>
        <v>1.316400837131763</v>
      </c>
      <c r="U33" s="18">
        <f t="shared" si="35"/>
        <v>1.505991369416138</v>
      </c>
      <c r="V33" s="18">
        <f t="shared" si="33"/>
        <v>1.6669925682049016</v>
      </c>
      <c r="W33" s="18">
        <f t="shared" si="34"/>
        <v>1.3910715132032778</v>
      </c>
    </row>
    <row r="34" spans="1:23" x14ac:dyDescent="0.35">
      <c r="A34" t="s">
        <v>4</v>
      </c>
      <c r="B34" s="1">
        <f>+'[2]2005'!$B8</f>
        <v>6431775</v>
      </c>
      <c r="C34" s="1">
        <f>+'[2]2008'!$B8</f>
        <v>7515074</v>
      </c>
      <c r="D34" s="1">
        <f>+'[2]2010'!$B8</f>
        <v>8321907</v>
      </c>
      <c r="E34" s="1">
        <f>+'[2]2013'!$B8</f>
        <v>8012812</v>
      </c>
      <c r="F34" s="1">
        <f>+'[2]2014'!$B8</f>
        <v>8218894</v>
      </c>
      <c r="G34" s="1">
        <f>+'[2]2016'!$B8</f>
        <v>8453285</v>
      </c>
      <c r="H34" s="1">
        <f>+'[3]2018'!$B8</f>
        <v>8547078</v>
      </c>
      <c r="J34" s="2">
        <f t="shared" si="27"/>
        <v>15.713244270585083</v>
      </c>
      <c r="K34" s="2">
        <f t="shared" si="28"/>
        <v>17.555925701998255</v>
      </c>
      <c r="L34" s="2">
        <f t="shared" si="29"/>
        <v>19.059219801362783</v>
      </c>
      <c r="M34" s="2">
        <f t="shared" si="29"/>
        <v>16.785366972699038</v>
      </c>
      <c r="N34" s="2">
        <f t="shared" si="30"/>
        <v>17.344489577840569</v>
      </c>
      <c r="O34" s="2">
        <f t="shared" si="31"/>
        <v>17.022876077136864</v>
      </c>
      <c r="P34" s="2">
        <f t="shared" si="32"/>
        <v>16.558737502234013</v>
      </c>
      <c r="U34" s="18">
        <f t="shared" si="35"/>
        <v>17.1493279038738</v>
      </c>
      <c r="V34" s="18">
        <f t="shared" si="33"/>
        <v>18.53026770799141</v>
      </c>
      <c r="W34" s="18">
        <f t="shared" si="34"/>
        <v>17.498004699052728</v>
      </c>
    </row>
    <row r="35" spans="1:23" x14ac:dyDescent="0.35">
      <c r="A35" t="s">
        <v>5</v>
      </c>
      <c r="B35" s="1">
        <f>+'[2]2005'!$B9</f>
        <v>1815372</v>
      </c>
      <c r="C35" s="1">
        <f>+'[2]2008'!$B9</f>
        <v>1969666</v>
      </c>
      <c r="D35" s="1">
        <f>+'[2]2010'!$B9</f>
        <v>2140787</v>
      </c>
      <c r="E35" s="1">
        <f>+'[2]2013'!$B9</f>
        <v>2288107</v>
      </c>
      <c r="F35" s="1">
        <f>+'[2]2014'!$B9</f>
        <v>2330365</v>
      </c>
      <c r="G35" s="1">
        <f>+'[2]2016'!$B9</f>
        <v>2389323</v>
      </c>
      <c r="H35" s="1">
        <f>+'[3]2018'!$B9</f>
        <v>2308826</v>
      </c>
      <c r="J35" s="2">
        <f t="shared" si="27"/>
        <v>4.4350717613692305</v>
      </c>
      <c r="K35" s="2">
        <f t="shared" si="28"/>
        <v>4.6013266075293604</v>
      </c>
      <c r="L35" s="2">
        <f t="shared" si="29"/>
        <v>4.9029302996176272</v>
      </c>
      <c r="M35" s="2">
        <f t="shared" si="29"/>
        <v>4.7931632075982158</v>
      </c>
      <c r="N35" s="2">
        <f t="shared" si="30"/>
        <v>4.9178139364085283</v>
      </c>
      <c r="O35" s="2">
        <f t="shared" si="31"/>
        <v>4.8115199401478703</v>
      </c>
      <c r="P35" s="2">
        <f t="shared" si="32"/>
        <v>4.473019161909245</v>
      </c>
      <c r="U35" s="18">
        <f t="shared" si="35"/>
        <v>4.8404071497387875</v>
      </c>
      <c r="V35" s="18">
        <f t="shared" si="33"/>
        <v>5.2540265523966365</v>
      </c>
      <c r="W35" s="18">
        <f t="shared" si="34"/>
        <v>4.7267438295631692</v>
      </c>
    </row>
    <row r="36" spans="1:23" x14ac:dyDescent="0.35">
      <c r="A36" t="s">
        <v>14</v>
      </c>
      <c r="B36" s="1">
        <f>+'[2]2005'!$B$10+'[2]2005'!$B$11+'[2]2005'!$B$12</f>
        <v>2982216</v>
      </c>
      <c r="C36" s="1">
        <f>+'[2]2008'!$B$10+'[2]2008'!$B$11+'[2]2008'!$B$12</f>
        <v>2779077</v>
      </c>
      <c r="D36" s="1">
        <f>+'[2]2010'!$B$10+'[2]2010'!$B$11+'[2]2010'!$B$12</f>
        <v>2747536</v>
      </c>
      <c r="E36" s="1">
        <f>+'[2]2013'!$B$10+'[2]2013'!$B$11+'[2]2013'!$B$12</f>
        <v>3529252</v>
      </c>
      <c r="F36" s="1">
        <f>+'[2]2014'!$B$10+'[2]2014'!$B$11+'[2]2014'!$B$12</f>
        <v>3369615</v>
      </c>
      <c r="G36" s="1">
        <f>+'[2]2016'!$B$10+'[2]2016'!$B$11+'[2]2016'!$B$12</f>
        <v>3732695</v>
      </c>
      <c r="H36" s="1">
        <f>+'[3]2018'!$B10</f>
        <v>4241211</v>
      </c>
      <c r="J36" s="2">
        <f t="shared" si="27"/>
        <v>7.2857474764971037</v>
      </c>
      <c r="K36" s="2">
        <f t="shared" si="28"/>
        <v>6.4921874797416779</v>
      </c>
      <c r="L36" s="2">
        <f t="shared" si="29"/>
        <v>6.2925351768719722</v>
      </c>
      <c r="M36" s="2">
        <f t="shared" si="29"/>
        <v>7.393133641364857</v>
      </c>
      <c r="N36" s="2">
        <f t="shared" si="30"/>
        <v>7.1109631355307954</v>
      </c>
      <c r="O36" s="2">
        <f t="shared" si="31"/>
        <v>7.5167469709998409</v>
      </c>
      <c r="P36" s="2">
        <f t="shared" si="32"/>
        <v>8.2167378887366436</v>
      </c>
      <c r="U36" s="18">
        <f t="shared" si="35"/>
        <v>7.9516152328368008</v>
      </c>
      <c r="V36" s="18">
        <f t="shared" si="33"/>
        <v>7.5971131910039817</v>
      </c>
      <c r="W36" s="18">
        <f t="shared" si="34"/>
        <v>8.6828188543118614</v>
      </c>
    </row>
    <row r="37" spans="1:23" x14ac:dyDescent="0.35">
      <c r="A37" t="s">
        <v>6</v>
      </c>
      <c r="B37" s="1">
        <f>+'[2]2005'!$B$13+'[2]2005'!$B$14+'[2]2005'!$B$15</f>
        <v>1867539</v>
      </c>
      <c r="C37" s="1">
        <f>+'[2]2008'!$B$13+'[2]2008'!$B$14+'[2]2008'!$B$15</f>
        <v>1707949</v>
      </c>
      <c r="D37" s="1">
        <f>+'[2]2010'!$B$13+'[2]2010'!$B$14+'[2]2010'!$B$15</f>
        <v>1650315</v>
      </c>
      <c r="E37" s="1">
        <f>+'[2]2013'!$B$13+'[2]2013'!$B$14+'[2]2013'!$B$15</f>
        <v>1840635</v>
      </c>
      <c r="F37" s="1">
        <f>+'[2]2014'!$B$13+'[2]2014'!$B$14+'[2]2014'!$B$15</f>
        <v>1901117</v>
      </c>
      <c r="G37" s="1">
        <f>+'[2]2016'!$B$13+'[2]2016'!$B$14+'[2]2016'!$B$15</f>
        <v>1881200</v>
      </c>
      <c r="H37" s="1">
        <f>+'[3]2018'!$B11</f>
        <v>1929382</v>
      </c>
      <c r="J37" s="2">
        <f t="shared" si="27"/>
        <v>4.5625191322526355</v>
      </c>
      <c r="K37" s="2">
        <f t="shared" si="28"/>
        <v>3.9899308705146774</v>
      </c>
      <c r="L37" s="2">
        <f t="shared" si="29"/>
        <v>3.779628434502575</v>
      </c>
      <c r="M37" s="2">
        <f t="shared" si="29"/>
        <v>3.8557916918297712</v>
      </c>
      <c r="N37" s="2">
        <f t="shared" si="30"/>
        <v>4.0119636526223026</v>
      </c>
      <c r="O37" s="2">
        <f t="shared" si="31"/>
        <v>3.7882828363541359</v>
      </c>
      <c r="P37" s="2">
        <f t="shared" si="32"/>
        <v>3.7379008451233591</v>
      </c>
      <c r="U37" s="18">
        <f t="shared" si="35"/>
        <v>4.9795023433301964</v>
      </c>
      <c r="V37" s="18">
        <f t="shared" si="33"/>
        <v>4.286246659734692</v>
      </c>
      <c r="W37" s="18">
        <f t="shared" si="34"/>
        <v>3.9499271332574413</v>
      </c>
    </row>
    <row r="38" spans="1:23" x14ac:dyDescent="0.35">
      <c r="A38" t="s">
        <v>7</v>
      </c>
      <c r="B38" s="1">
        <f>+'[2]2005'!$B$16+'[2]2005'!$B$17+'[2]2005'!$B$18</f>
        <v>4845731</v>
      </c>
      <c r="C38" s="1">
        <f>+'[2]2008'!$B$16+'[2]2008'!$B$17+'[2]2008'!$B$18</f>
        <v>4606093</v>
      </c>
      <c r="D38" s="1">
        <f>+'[2]2010'!$B$16+'[2]2010'!$B$17+'[2]2010'!$B$18</f>
        <v>4256587</v>
      </c>
      <c r="E38" s="1">
        <f>+'[2]2013'!$B$16+'[2]2013'!$B$17+'[2]2013'!$B$18</f>
        <v>5610037</v>
      </c>
      <c r="F38" s="1">
        <f>+'[2]2014'!$B$16+'[2]2014'!$B$17+'[2]2014'!$B$18</f>
        <v>5501671</v>
      </c>
      <c r="G38" s="1">
        <f>+'[2]2016'!$B$16+'[2]2016'!$B$17+'[2]2016'!$B$18</f>
        <v>5967064</v>
      </c>
      <c r="H38" s="1">
        <f>+'[3]2018'!$B12</f>
        <v>6207508</v>
      </c>
      <c r="J38" s="2">
        <f t="shared" si="27"/>
        <v>11.838435715264685</v>
      </c>
      <c r="K38" s="2">
        <f t="shared" si="28"/>
        <v>10.760270156287783</v>
      </c>
      <c r="L38" s="2">
        <f t="shared" si="29"/>
        <v>9.7486342056722588</v>
      </c>
      <c r="M38" s="2">
        <f t="shared" si="29"/>
        <v>11.75199540129228</v>
      </c>
      <c r="N38" s="2">
        <f t="shared" si="30"/>
        <v>11.610281787331447</v>
      </c>
      <c r="O38" s="2">
        <f t="shared" si="31"/>
        <v>12.016226948026077</v>
      </c>
      <c r="P38" s="2">
        <f t="shared" si="32"/>
        <v>12.026156250711374</v>
      </c>
      <c r="U38" s="18">
        <f t="shared" si="35"/>
        <v>12.920388205894376</v>
      </c>
      <c r="V38" s="18">
        <f t="shared" si="33"/>
        <v>12.404033495418339</v>
      </c>
      <c r="W38" s="18">
        <f t="shared" si="34"/>
        <v>12.708320218138573</v>
      </c>
    </row>
    <row r="39" spans="1:23" x14ac:dyDescent="0.35">
      <c r="A39" t="s">
        <v>8</v>
      </c>
      <c r="B39" s="1">
        <f>+'[2]2005'!$B19</f>
        <v>3427659</v>
      </c>
      <c r="C39" s="1">
        <f>+'[2]2008'!$B19</f>
        <v>3321284</v>
      </c>
      <c r="D39" s="1">
        <f>+'[2]2010'!$B19</f>
        <v>3237882</v>
      </c>
      <c r="E39" s="1">
        <f>+'[2]2013'!$B19</f>
        <v>3325667</v>
      </c>
      <c r="F39" s="1">
        <f>+'[2]2014'!$B19</f>
        <v>3032310</v>
      </c>
      <c r="G39" s="1">
        <f>+'[2]2016'!$B19</f>
        <v>2778057</v>
      </c>
      <c r="H39" s="1">
        <f>+'[3]2018'!$B13</f>
        <v>2770710</v>
      </c>
      <c r="J39" s="2">
        <f t="shared" si="27"/>
        <v>8.3739936709958585</v>
      </c>
      <c r="K39" s="2">
        <f t="shared" si="28"/>
        <v>7.7588344624731009</v>
      </c>
      <c r="L39" s="2">
        <f t="shared" si="29"/>
        <v>7.4155484709065034</v>
      </c>
      <c r="M39" s="2">
        <f t="shared" si="29"/>
        <v>6.9666605211747248</v>
      </c>
      <c r="N39" s="2">
        <f t="shared" si="30"/>
        <v>6.3991419273422601</v>
      </c>
      <c r="O39" s="2">
        <f t="shared" si="31"/>
        <v>5.5943364084166811</v>
      </c>
      <c r="P39" s="2">
        <f t="shared" si="32"/>
        <v>5.3678531522486175</v>
      </c>
      <c r="U39" s="18">
        <f t="shared" si="35"/>
        <v>9.1393197264618511</v>
      </c>
      <c r="V39" s="18">
        <f t="shared" si="33"/>
        <v>6.8366274189227205</v>
      </c>
      <c r="W39" s="18">
        <f t="shared" si="34"/>
        <v>5.6723358087655669</v>
      </c>
    </row>
    <row r="40" spans="1:23" x14ac:dyDescent="0.35">
      <c r="A40" t="s">
        <v>9</v>
      </c>
      <c r="B40" s="1">
        <f>+'[2]2005'!$B20</f>
        <v>2631904</v>
      </c>
      <c r="C40" s="1">
        <f>+'[2]2008'!$B20</f>
        <v>2665530</v>
      </c>
      <c r="D40" s="1">
        <f>+'[2]2010'!$B20</f>
        <v>2762071</v>
      </c>
      <c r="E40" s="1">
        <f>+'[2]2013'!$B20</f>
        <v>2869620</v>
      </c>
      <c r="F40" s="1">
        <f>+'[2]2014'!$B20</f>
        <v>2939692</v>
      </c>
      <c r="G40" s="1">
        <f>+'[2]2016'!$B20</f>
        <v>2891238</v>
      </c>
      <c r="H40" s="1">
        <f>+'[3]2018'!$B14</f>
        <v>3035046</v>
      </c>
      <c r="J40" s="2"/>
      <c r="K40" s="2"/>
      <c r="L40" s="2"/>
      <c r="M40" s="2"/>
      <c r="N40" s="2"/>
      <c r="O40" s="2"/>
      <c r="P40" s="2"/>
    </row>
    <row r="41" spans="1:23" x14ac:dyDescent="0.35">
      <c r="A41" t="s">
        <v>10</v>
      </c>
      <c r="B41" s="1">
        <f>+'[2]2005'!$B21</f>
        <v>43564094</v>
      </c>
      <c r="C41" s="1">
        <f>+'[2]2008'!$B21</f>
        <v>45472011</v>
      </c>
      <c r="D41" s="1">
        <f>+'[2]2010'!$B21</f>
        <v>46425490</v>
      </c>
      <c r="E41" s="1">
        <f>+'[2]2013'!$B21</f>
        <v>50606509</v>
      </c>
      <c r="F41" s="1">
        <f>+'[2]2014'!$B21</f>
        <v>50325889</v>
      </c>
      <c r="G41" s="1">
        <f>+'[2]2016'!$B21</f>
        <v>52549621</v>
      </c>
      <c r="H41" s="1">
        <f>+'[3]2018'!$B15</f>
        <v>54651771</v>
      </c>
      <c r="J41" s="2">
        <f>+B41/B$41*100</f>
        <v>100</v>
      </c>
      <c r="K41" s="2">
        <f>+C41/C$41*100</f>
        <v>100</v>
      </c>
      <c r="L41" s="2">
        <f t="shared" ref="L41:M41" si="36">+D41/D$41*100</f>
        <v>100</v>
      </c>
      <c r="M41" s="2">
        <f t="shared" si="36"/>
        <v>100</v>
      </c>
      <c r="N41" s="2">
        <f>+F41/F$41*100</f>
        <v>100</v>
      </c>
      <c r="O41" s="2">
        <f>+G41/G$41*100</f>
        <v>100</v>
      </c>
      <c r="P41" s="2">
        <f>+H41/H$41*100</f>
        <v>100</v>
      </c>
    </row>
    <row r="42" spans="1:23" x14ac:dyDescent="0.35">
      <c r="B42" s="1"/>
    </row>
    <row r="43" spans="1:23" x14ac:dyDescent="0.35">
      <c r="A43" t="s">
        <v>12</v>
      </c>
      <c r="B43" s="4">
        <f>+B30+B31</f>
        <v>14911030</v>
      </c>
      <c r="C43" s="4">
        <f>+C30+C31</f>
        <v>16257076</v>
      </c>
      <c r="D43" s="4">
        <f>+D30+D31</f>
        <v>16379590</v>
      </c>
      <c r="E43" s="4">
        <f>+F30+F31</f>
        <v>18197515</v>
      </c>
      <c r="F43" s="4">
        <f>+G30+G31</f>
        <v>19299647</v>
      </c>
      <c r="G43" s="4">
        <v>5536543</v>
      </c>
      <c r="H43" s="4">
        <f t="shared" ref="H43" si="37">+H30+H31</f>
        <v>20167805</v>
      </c>
      <c r="I43" s="2"/>
      <c r="J43" s="2">
        <f>+J30+J31</f>
        <v>36.428615229236449</v>
      </c>
      <c r="K43" s="2">
        <f>+K30+K31</f>
        <v>37.978071591542417</v>
      </c>
      <c r="L43" s="2">
        <f t="shared" ref="L43:M43" si="38">+L30+L31</f>
        <v>37.513301466383105</v>
      </c>
      <c r="M43" s="2">
        <f t="shared" si="38"/>
        <v>37.681408187282585</v>
      </c>
      <c r="N43" s="2">
        <f>+N30+N31</f>
        <v>38.402564780625887</v>
      </c>
      <c r="O43" s="2">
        <f>+O30+O31</f>
        <v>38.864831744521361</v>
      </c>
      <c r="P43" s="2">
        <f>+P30+P31</f>
        <v>39.072229011042445</v>
      </c>
    </row>
    <row r="44" spans="1:23" x14ac:dyDescent="0.35">
      <c r="A44" t="s">
        <v>11</v>
      </c>
      <c r="B44" s="4">
        <f>+B32+B33+B34</f>
        <v>11082643</v>
      </c>
      <c r="C44" s="4">
        <f>+C32+C33+C34</f>
        <v>12165336</v>
      </c>
      <c r="D44" s="4">
        <f>+D32+D33+D34</f>
        <v>13250722</v>
      </c>
      <c r="E44" s="4">
        <f>+F32+F33+F34</f>
        <v>13053604</v>
      </c>
      <c r="F44" s="4">
        <f>+G32+G33+G34</f>
        <v>13610397</v>
      </c>
      <c r="G44" s="4">
        <v>14603</v>
      </c>
      <c r="H44" s="4">
        <f t="shared" ref="H44" si="39">+H32+H33+H34</f>
        <v>13991283</v>
      </c>
      <c r="I44" s="2"/>
      <c r="J44" s="2">
        <f>+J32+J33+J34</f>
        <v>27.075617014384036</v>
      </c>
      <c r="K44" s="2">
        <f>+K32+K33+K34</f>
        <v>28.41937883191099</v>
      </c>
      <c r="L44" s="2">
        <f t="shared" ref="L44:M44" si="40">+L32+L33+L34</f>
        <v>30.347421946045955</v>
      </c>
      <c r="M44" s="2">
        <f t="shared" si="40"/>
        <v>27.557847349457564</v>
      </c>
      <c r="N44" s="2">
        <f>+N32+N33+N34</f>
        <v>27.547270780138785</v>
      </c>
      <c r="O44" s="2">
        <f>+O32+O33+O34</f>
        <v>27.408055151534029</v>
      </c>
      <c r="P44" s="2">
        <f>+P32+P33+P34</f>
        <v>27.106103690228309</v>
      </c>
    </row>
    <row r="45" spans="1:23" x14ac:dyDescent="0.35">
      <c r="A45" t="s">
        <v>15</v>
      </c>
      <c r="B45" s="4">
        <f>+B37+B38</f>
        <v>6713270</v>
      </c>
      <c r="C45" s="4">
        <f>+C37+C38</f>
        <v>6314042</v>
      </c>
      <c r="D45" s="4">
        <f>+D37+D38</f>
        <v>5906902</v>
      </c>
      <c r="E45" s="4">
        <f>+F37+F38</f>
        <v>7402788</v>
      </c>
      <c r="F45" s="4">
        <f>+G37+G38</f>
        <v>7848264</v>
      </c>
      <c r="G45" s="4">
        <v>3325667</v>
      </c>
      <c r="H45" s="4">
        <f t="shared" ref="H45" si="41">+H37+H38</f>
        <v>8136890</v>
      </c>
      <c r="I45" s="2"/>
      <c r="J45" s="2">
        <f>+J37+J38</f>
        <v>16.400954847517319</v>
      </c>
      <c r="K45" s="2">
        <f>+K37+K38</f>
        <v>14.750201026802461</v>
      </c>
      <c r="L45" s="2">
        <f t="shared" ref="L45:M45" si="42">+L37+L38</f>
        <v>13.528262640174834</v>
      </c>
      <c r="M45" s="2">
        <f t="shared" si="42"/>
        <v>15.607787093122052</v>
      </c>
      <c r="N45" s="2">
        <f>+N37+N38</f>
        <v>15.622245439953749</v>
      </c>
      <c r="O45" s="2">
        <f>+O37+O38</f>
        <v>15.804509784380212</v>
      </c>
      <c r="P45" s="2">
        <f>+P37+P38</f>
        <v>15.764057095834733</v>
      </c>
    </row>
    <row r="46" spans="1:2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23" x14ac:dyDescent="0.35">
      <c r="I47" s="2"/>
      <c r="J47" s="2"/>
      <c r="K47" s="2"/>
      <c r="L47" s="2"/>
    </row>
    <row r="48" spans="1:23" x14ac:dyDescent="0.35">
      <c r="A48" t="s">
        <v>19</v>
      </c>
      <c r="B48" s="4">
        <v>1398461</v>
      </c>
      <c r="C48" s="4">
        <f>+'[2]2008'!$B26</f>
        <v>1967376</v>
      </c>
      <c r="D48" s="4">
        <f>+'[2]2010'!$B26</f>
        <v>2577358</v>
      </c>
      <c r="E48" s="4">
        <v>2436764</v>
      </c>
      <c r="F48" s="4">
        <f>+'[2]2014'!$B26</f>
        <v>2292515</v>
      </c>
      <c r="G48" s="4">
        <f>+'[2]2016'!$B26</f>
        <v>1920313</v>
      </c>
      <c r="H48" s="4">
        <v>1834317</v>
      </c>
      <c r="I48" s="2"/>
      <c r="J48" s="2"/>
      <c r="K48" s="2"/>
      <c r="L48" s="2"/>
    </row>
    <row r="49" spans="1:23" x14ac:dyDescent="0.35">
      <c r="A49" t="s">
        <v>20</v>
      </c>
      <c r="B49" s="4">
        <f>+B48+B41</f>
        <v>44962555</v>
      </c>
      <c r="C49" s="4">
        <f t="shared" ref="C49:H49" si="43">+C48+C41</f>
        <v>47439387</v>
      </c>
      <c r="D49" s="4">
        <f t="shared" si="43"/>
        <v>49002848</v>
      </c>
      <c r="E49" s="4">
        <f t="shared" si="43"/>
        <v>53043273</v>
      </c>
      <c r="F49" s="4">
        <f t="shared" si="43"/>
        <v>52618404</v>
      </c>
      <c r="G49" s="4">
        <f t="shared" si="43"/>
        <v>54469934</v>
      </c>
      <c r="H49" s="4">
        <f t="shared" si="43"/>
        <v>56486088</v>
      </c>
      <c r="M49" s="4"/>
      <c r="N49" s="4"/>
      <c r="O49" s="4"/>
      <c r="P49" s="4"/>
    </row>
    <row r="50" spans="1:23" x14ac:dyDescent="0.35">
      <c r="A50" t="s">
        <v>21</v>
      </c>
      <c r="B50" s="4">
        <v>109686811</v>
      </c>
      <c r="C50" s="4">
        <f>+'[2]2008'!$B29</f>
        <v>113779977</v>
      </c>
      <c r="D50" s="4">
        <f>+'[2]2010'!$B29</f>
        <v>116786000</v>
      </c>
      <c r="E50" s="4">
        <v>120854205</v>
      </c>
      <c r="F50" s="4">
        <f>+'[2]2014'!$B29</f>
        <v>122233442</v>
      </c>
      <c r="G50" s="4">
        <f>+'[2]2016'!$B29</f>
        <v>124854375</v>
      </c>
      <c r="H50" s="4">
        <v>127410541</v>
      </c>
      <c r="M50" s="4"/>
      <c r="N50" s="4"/>
      <c r="O50" s="4"/>
      <c r="P50" s="4"/>
    </row>
    <row r="51" spans="1:23" ht="15" thickBot="1" x14ac:dyDescent="0.4">
      <c r="B51" s="7"/>
      <c r="E51" s="7"/>
      <c r="F51" s="7"/>
      <c r="G51" s="7"/>
      <c r="H51" s="7"/>
      <c r="I51" s="7"/>
    </row>
    <row r="52" spans="1:23" x14ac:dyDescent="0.35">
      <c r="A52" s="8"/>
      <c r="B52" s="22" t="s">
        <v>17</v>
      </c>
      <c r="C52" s="22"/>
      <c r="D52" s="22"/>
      <c r="E52" s="22"/>
      <c r="F52" s="22"/>
      <c r="G52" s="22"/>
      <c r="H52" s="22"/>
      <c r="I52" s="9"/>
      <c r="J52" s="22" t="s">
        <v>17</v>
      </c>
      <c r="K52" s="22"/>
      <c r="L52" s="22"/>
      <c r="M52" s="22"/>
      <c r="N52" s="22"/>
      <c r="O52" s="22"/>
      <c r="P52" s="22"/>
    </row>
    <row r="53" spans="1:23" ht="15" thickBot="1" x14ac:dyDescent="0.4">
      <c r="A53" s="10"/>
      <c r="B53" s="11">
        <v>2007</v>
      </c>
      <c r="C53" s="11">
        <v>2008</v>
      </c>
      <c r="D53" s="11">
        <v>2010</v>
      </c>
      <c r="E53" s="11">
        <v>2013</v>
      </c>
      <c r="F53" s="11">
        <v>2014</v>
      </c>
      <c r="G53" s="11">
        <v>2016</v>
      </c>
      <c r="H53" s="11">
        <v>2018</v>
      </c>
      <c r="I53" s="12"/>
      <c r="J53" s="11">
        <v>2007</v>
      </c>
      <c r="K53" s="11">
        <v>2008</v>
      </c>
      <c r="L53" s="11">
        <v>2010</v>
      </c>
      <c r="M53" s="11">
        <v>2013</v>
      </c>
      <c r="N53" s="11">
        <v>2014</v>
      </c>
      <c r="O53" s="11">
        <v>2016</v>
      </c>
      <c r="P53" s="11">
        <v>2018</v>
      </c>
    </row>
    <row r="54" spans="1:23" ht="15" thickBot="1" x14ac:dyDescent="0.4">
      <c r="A54" s="13"/>
      <c r="B54" s="14"/>
      <c r="C54" s="14"/>
      <c r="D54" s="14"/>
      <c r="E54" s="14"/>
      <c r="J54" s="21" t="s">
        <v>23</v>
      </c>
      <c r="K54" s="21"/>
      <c r="L54" s="21"/>
      <c r="M54" s="21"/>
      <c r="N54" s="21"/>
      <c r="O54" s="21"/>
      <c r="P54" s="21"/>
      <c r="U54" s="11">
        <v>2005</v>
      </c>
      <c r="V54" s="11">
        <v>2014</v>
      </c>
      <c r="W54" s="11">
        <v>2018</v>
      </c>
    </row>
    <row r="55" spans="1:23" x14ac:dyDescent="0.35">
      <c r="A55" t="s">
        <v>0</v>
      </c>
      <c r="B55" s="1">
        <f>+'[4]2007'!$B4</f>
        <v>3563480</v>
      </c>
      <c r="C55" s="1">
        <f>+'[4]2008'!$B4</f>
        <v>3676284</v>
      </c>
      <c r="D55" s="1">
        <f>+'[4]2010'!$B4</f>
        <v>4053172</v>
      </c>
      <c r="E55" s="1">
        <f>+'[4]2013'!$B4</f>
        <v>4874062</v>
      </c>
      <c r="F55" s="1">
        <f>+'[4]2014'!$B4</f>
        <v>5474460</v>
      </c>
      <c r="G55" s="1">
        <f>+'[4]2016'!$B4</f>
        <v>5803062</v>
      </c>
      <c r="H55" s="1">
        <f>+'[4]2018'!$B4</f>
        <v>5934726</v>
      </c>
      <c r="J55" s="2">
        <f t="shared" ref="J55:J64" si="44">+B55/(B$66-B$65)*100</f>
        <v>19.996265023516436</v>
      </c>
      <c r="K55" s="2">
        <f t="shared" ref="K55:L64" si="45">+C55/(C$66-C$65)*100</f>
        <v>20.903332908589498</v>
      </c>
      <c r="L55" s="2">
        <f t="shared" si="45"/>
        <v>20.486257301931367</v>
      </c>
      <c r="M55" s="2">
        <f t="shared" ref="M55:N64" si="46">+E55/(E$66-E$65)*100</f>
        <v>22.416982676639229</v>
      </c>
      <c r="N55" s="2">
        <f t="shared" si="46"/>
        <v>24.598534780232313</v>
      </c>
      <c r="O55" s="2">
        <f t="shared" ref="O55:O64" si="47">+G55/(G$66-G$65)*100</f>
        <v>25.416494502378562</v>
      </c>
      <c r="P55" s="2">
        <f t="shared" ref="P55:P64" si="48">+H55/(H$66-H$65)*100</f>
        <v>26.20539451581212</v>
      </c>
      <c r="U55" s="18">
        <f>+B55/(B$66-B$65-B$64)*100</f>
        <v>20.922490003414783</v>
      </c>
      <c r="V55" s="18">
        <f>+F55/(F$66-F$65-F$65)*100</f>
        <v>24.617102223258268</v>
      </c>
      <c r="W55" s="18">
        <f>+H55/(H$66-H$65-H$65)*100</f>
        <v>26.207999465835556</v>
      </c>
    </row>
    <row r="56" spans="1:23" x14ac:dyDescent="0.35">
      <c r="A56" t="s">
        <v>1</v>
      </c>
      <c r="B56" s="1">
        <f>+'[4]2007'!$B5</f>
        <v>840644</v>
      </c>
      <c r="C56" s="1">
        <f>+'[4]2008'!$B5</f>
        <v>785079</v>
      </c>
      <c r="D56" s="1">
        <f>+'[4]2010'!$B5</f>
        <v>723655</v>
      </c>
      <c r="E56" s="1">
        <f>+'[4]2013'!$B5</f>
        <v>814101</v>
      </c>
      <c r="F56" s="1">
        <f>+'[4]2014'!$B5</f>
        <v>801658</v>
      </c>
      <c r="G56" s="1">
        <f>+'[4]2016'!$B5</f>
        <v>825395</v>
      </c>
      <c r="H56" s="1">
        <f>+'[4]2018'!$B5</f>
        <v>793809</v>
      </c>
      <c r="J56" s="2">
        <f t="shared" si="44"/>
        <v>4.7172259180433027</v>
      </c>
      <c r="K56" s="2">
        <f t="shared" si="45"/>
        <v>4.463955368122412</v>
      </c>
      <c r="L56" s="2">
        <f t="shared" si="45"/>
        <v>3.6576248251564811</v>
      </c>
      <c r="M56" s="2">
        <f t="shared" si="46"/>
        <v>3.7442461778357918</v>
      </c>
      <c r="N56" s="2">
        <f t="shared" si="46"/>
        <v>3.6021109287220061</v>
      </c>
      <c r="O56" s="2">
        <f t="shared" si="47"/>
        <v>3.6150996628660441</v>
      </c>
      <c r="P56" s="2">
        <f t="shared" si="48"/>
        <v>3.505145480212954</v>
      </c>
      <c r="U56" s="18">
        <f t="shared" ref="U56:U64" si="49">+B56/(B$66-B$65-B$64)*100</f>
        <v>4.935727346984021</v>
      </c>
      <c r="V56" s="18">
        <f t="shared" ref="V56:V64" si="50">+F56/(F$66-F$65-F$65)*100</f>
        <v>3.6048298707256556</v>
      </c>
      <c r="W56" s="18">
        <f t="shared" ref="W56:W64" si="51">+H56/(H$66-H$65-H$65)*100</f>
        <v>3.5054939095714706</v>
      </c>
    </row>
    <row r="57" spans="1:23" x14ac:dyDescent="0.35">
      <c r="A57" t="s">
        <v>2</v>
      </c>
      <c r="B57" s="1">
        <f>+'[4]2007'!$B6</f>
        <v>1566693</v>
      </c>
      <c r="C57" s="1">
        <f>+'[4]2008'!$B6</f>
        <v>1271268</v>
      </c>
      <c r="D57" s="1">
        <f>+'[4]2010'!$B6</f>
        <v>1287198</v>
      </c>
      <c r="E57" s="1">
        <f>+'[4]2013'!$B6</f>
        <v>1403694</v>
      </c>
      <c r="F57" s="1">
        <f>+'[4]2014'!$B6</f>
        <v>1418625</v>
      </c>
      <c r="G57" s="1">
        <f>+'[4]2016'!$B6</f>
        <v>1353123</v>
      </c>
      <c r="H57" s="1">
        <f>+'[4]2018'!$B6</f>
        <v>1299055</v>
      </c>
      <c r="J57" s="2">
        <f t="shared" si="44"/>
        <v>8.7914085215822837</v>
      </c>
      <c r="K57" s="2">
        <f t="shared" si="45"/>
        <v>7.2284236528072237</v>
      </c>
      <c r="L57" s="2">
        <f t="shared" si="45"/>
        <v>6.5059833203553801</v>
      </c>
      <c r="M57" s="2">
        <f t="shared" si="46"/>
        <v>6.4559261005096831</v>
      </c>
      <c r="N57" s="2">
        <f t="shared" si="46"/>
        <v>6.3743449404337706</v>
      </c>
      <c r="O57" s="2">
        <f t="shared" si="47"/>
        <v>5.9264649060344325</v>
      </c>
      <c r="P57" s="2">
        <f t="shared" si="48"/>
        <v>5.7361112834422876</v>
      </c>
      <c r="U57" s="18">
        <f t="shared" si="49"/>
        <v>9.1986256779664597</v>
      </c>
      <c r="V57" s="18">
        <f t="shared" si="50"/>
        <v>6.3791564175224149</v>
      </c>
      <c r="W57" s="18">
        <f t="shared" si="51"/>
        <v>5.7366814821932826</v>
      </c>
    </row>
    <row r="58" spans="1:23" x14ac:dyDescent="0.35">
      <c r="A58" t="s">
        <v>3</v>
      </c>
      <c r="B58" s="1">
        <f>+'[4]2007'!$B7</f>
        <v>132308</v>
      </c>
      <c r="C58" s="1">
        <f>+'[4]2008'!$B7</f>
        <v>91073</v>
      </c>
      <c r="D58" s="1">
        <f>+'[4]2010'!$B7</f>
        <v>47505</v>
      </c>
      <c r="E58" s="1">
        <f>+'[4]2013'!$B7</f>
        <v>39280</v>
      </c>
      <c r="F58" s="1">
        <f>+'[4]2014'!$B7</f>
        <v>48762</v>
      </c>
      <c r="G58" s="1">
        <f>+'[4]2016'!$B7</f>
        <v>33344</v>
      </c>
      <c r="H58" s="1">
        <f>+'[4]2018'!$B7</f>
        <v>39070</v>
      </c>
      <c r="J58" s="2">
        <f t="shared" si="44"/>
        <v>0.74243880496913484</v>
      </c>
      <c r="K58" s="2">
        <f t="shared" si="45"/>
        <v>0.5178406341795061</v>
      </c>
      <c r="L58" s="2">
        <f t="shared" si="45"/>
        <v>0.24010815557006948</v>
      </c>
      <c r="M58" s="2">
        <f t="shared" si="46"/>
        <v>0.1806581614141119</v>
      </c>
      <c r="N58" s="2">
        <f t="shared" si="46"/>
        <v>0.21910357422534604</v>
      </c>
      <c r="O58" s="2">
        <f t="shared" si="47"/>
        <v>0.14604145064921084</v>
      </c>
      <c r="P58" s="2">
        <f t="shared" si="48"/>
        <v>0.17251761306803035</v>
      </c>
      <c r="Q58" s="2"/>
      <c r="U58" s="18">
        <f t="shared" si="49"/>
        <v>0.77682849556383182</v>
      </c>
      <c r="V58" s="18">
        <f t="shared" si="50"/>
        <v>0.21926895778040567</v>
      </c>
      <c r="W58" s="18">
        <f t="shared" si="51"/>
        <v>0.1725347621996694</v>
      </c>
    </row>
    <row r="59" spans="1:23" x14ac:dyDescent="0.35">
      <c r="A59" t="s">
        <v>4</v>
      </c>
      <c r="B59" s="1">
        <f>+'[4]2007'!$B8</f>
        <v>2585274</v>
      </c>
      <c r="C59" s="1">
        <f>+'[4]2008'!$B8</f>
        <v>2261995</v>
      </c>
      <c r="D59" s="1">
        <f>+'[4]2010'!$B8</f>
        <v>2181722</v>
      </c>
      <c r="E59" s="1">
        <f>+'[4]2013'!$B8</f>
        <v>2386261</v>
      </c>
      <c r="F59" s="1">
        <f>+'[4]2014'!$B8</f>
        <v>2233059</v>
      </c>
      <c r="G59" s="1">
        <f>+'[4]2016'!$B8</f>
        <v>2260468</v>
      </c>
      <c r="H59" s="1">
        <f>+'[4]2018'!$B8</f>
        <v>2142340</v>
      </c>
      <c r="J59" s="2">
        <f t="shared" si="44"/>
        <v>14.507117778802304</v>
      </c>
      <c r="K59" s="2">
        <f t="shared" si="45"/>
        <v>12.861692546757785</v>
      </c>
      <c r="L59" s="2">
        <f t="shared" si="45"/>
        <v>11.027244403465806</v>
      </c>
      <c r="M59" s="2">
        <f t="shared" si="46"/>
        <v>10.974987905147659</v>
      </c>
      <c r="N59" s="2">
        <f t="shared" si="46"/>
        <v>10.033862605226961</v>
      </c>
      <c r="O59" s="2">
        <f t="shared" si="47"/>
        <v>9.9004926183457389</v>
      </c>
      <c r="P59" s="2">
        <f t="shared" si="48"/>
        <v>9.45972314256883</v>
      </c>
      <c r="Q59" s="2"/>
      <c r="R59" s="2"/>
      <c r="U59" s="18">
        <f t="shared" si="49"/>
        <v>15.179086011732396</v>
      </c>
      <c r="V59" s="18">
        <f t="shared" si="50"/>
        <v>10.041436356018107</v>
      </c>
      <c r="W59" s="18">
        <f t="shared" si="51"/>
        <v>9.4606634873519244</v>
      </c>
    </row>
    <row r="60" spans="1:23" x14ac:dyDescent="0.35">
      <c r="A60" t="s">
        <v>5</v>
      </c>
      <c r="B60" s="1">
        <f>+'[4]2007'!$B9</f>
        <v>660710</v>
      </c>
      <c r="C60" s="1">
        <f>+'[4]2008'!$B9</f>
        <v>617379</v>
      </c>
      <c r="D60" s="1">
        <f>+'[4]2010'!$B9</f>
        <v>702241</v>
      </c>
      <c r="E60" s="1">
        <f>+'[4]2013'!$B9</f>
        <v>725186</v>
      </c>
      <c r="F60" s="1">
        <f>+'[4]2014'!$B9</f>
        <v>732294</v>
      </c>
      <c r="G60" s="1">
        <f>+'[4]2016'!$B9</f>
        <v>685199</v>
      </c>
      <c r="H60" s="1">
        <f>+'[4]2018'!$B9</f>
        <v>664092</v>
      </c>
      <c r="J60" s="2">
        <f t="shared" si="44"/>
        <v>3.7075365271272873</v>
      </c>
      <c r="K60" s="2">
        <f t="shared" si="45"/>
        <v>3.5104139853645897</v>
      </c>
      <c r="L60" s="2">
        <f t="shared" si="45"/>
        <v>3.5493904068136231</v>
      </c>
      <c r="M60" s="2">
        <f t="shared" si="46"/>
        <v>3.3353047210604414</v>
      </c>
      <c r="N60" s="2">
        <f t="shared" si="46"/>
        <v>3.2904358472535082</v>
      </c>
      <c r="O60" s="2">
        <f t="shared" si="47"/>
        <v>3.0010633380334877</v>
      </c>
      <c r="P60" s="2">
        <f t="shared" si="48"/>
        <v>2.9323666930528387</v>
      </c>
      <c r="U60" s="18">
        <f t="shared" si="49"/>
        <v>3.8792692452760171</v>
      </c>
      <c r="V60" s="18">
        <f t="shared" si="50"/>
        <v>3.2929195309635451</v>
      </c>
      <c r="W60" s="18">
        <f t="shared" si="51"/>
        <v>2.93265818527522</v>
      </c>
    </row>
    <row r="61" spans="1:23" x14ac:dyDescent="0.35">
      <c r="A61" t="s">
        <v>14</v>
      </c>
      <c r="B61" s="1">
        <f>+'[4]2007'!$B$10+'[4]2007'!$B$11+'[4]2007'!$B$12</f>
        <v>1560429</v>
      </c>
      <c r="C61" s="1">
        <f>+'[4]2008'!$B$10+'[4]2008'!$B$11+'[4]2008'!$B$12</f>
        <v>1657449</v>
      </c>
      <c r="D61" s="1">
        <f>+'[4]2010'!$B$10+'[4]2010'!$B$11+'[4]2010'!$B$12</f>
        <v>1931890</v>
      </c>
      <c r="E61" s="1">
        <f>+'[4]2013'!$B$10+'[4]2013'!$B$11+'[4]2013'!$B$12</f>
        <v>2236766</v>
      </c>
      <c r="F61" s="1">
        <f>+'[4]2014'!$B$10+'[4]2014'!$B$11+'[4]2014'!$B$12</f>
        <v>2167953</v>
      </c>
      <c r="G61" s="1">
        <f>+'[4]2016'!$B$10+'[4]2016'!$B$11+'[4]2016'!$B$12</f>
        <v>2266566</v>
      </c>
      <c r="H61" s="1">
        <f>+'[4]2018'!$B$10+'[4]2018'!$B$11+'[4]2018'!$B$12</f>
        <v>2352263</v>
      </c>
      <c r="J61" s="2">
        <f t="shared" si="44"/>
        <v>8.7562584424160459</v>
      </c>
      <c r="K61" s="2">
        <f t="shared" si="45"/>
        <v>9.4242469368549209</v>
      </c>
      <c r="L61" s="2">
        <f t="shared" si="45"/>
        <v>9.7644994140461314</v>
      </c>
      <c r="M61" s="2">
        <f t="shared" si="46"/>
        <v>10.287424467250442</v>
      </c>
      <c r="N61" s="2">
        <f t="shared" si="46"/>
        <v>9.7413201068980282</v>
      </c>
      <c r="O61" s="2">
        <f t="shared" si="47"/>
        <v>9.9272008946790802</v>
      </c>
      <c r="P61" s="2">
        <f t="shared" si="48"/>
        <v>10.386659791867016</v>
      </c>
      <c r="U61" s="18">
        <f t="shared" si="49"/>
        <v>9.1618474506770156</v>
      </c>
      <c r="V61" s="18">
        <f t="shared" si="50"/>
        <v>9.7486730410340794</v>
      </c>
      <c r="W61" s="18">
        <f t="shared" si="51"/>
        <v>10.387692278886126</v>
      </c>
    </row>
    <row r="62" spans="1:23" x14ac:dyDescent="0.35">
      <c r="A62" t="s">
        <v>6</v>
      </c>
      <c r="B62" s="1">
        <f>+'[4]2007'!$B$13+'[4]2007'!$B$14+'[4]2007'!$B$15</f>
        <v>981597</v>
      </c>
      <c r="C62" s="1">
        <f>+'[4]2008'!$B$13+'[4]2008'!$B$14+'[4]2008'!$B$15</f>
        <v>1133217</v>
      </c>
      <c r="D62" s="1">
        <f>+'[4]2010'!$B$13+'[4]2010'!$B$14+'[4]2010'!$B$15</f>
        <v>1249460</v>
      </c>
      <c r="E62" s="1">
        <f>+'[4]2013'!$B$13+'[4]2013'!$B$14+'[4]2013'!$B$15</f>
        <v>1274523</v>
      </c>
      <c r="F62" s="1">
        <f>+'[4]2014'!$B$13+'[4]2014'!$B$14+'[4]2014'!$B$15</f>
        <v>1323134</v>
      </c>
      <c r="G62" s="1">
        <f>+'[4]2016'!$B$13+'[4]2016'!$B$14+'[4]2016'!$B$15</f>
        <v>1418473</v>
      </c>
      <c r="H62" s="1">
        <f>+'[4]2018'!$B$13+'[4]2018'!$B$14+'[4]2018'!$B$15</f>
        <v>1350754</v>
      </c>
      <c r="J62" s="2">
        <f t="shared" si="44"/>
        <v>5.5081756480431103</v>
      </c>
      <c r="K62" s="2">
        <f t="shared" si="45"/>
        <v>6.4434663395627396</v>
      </c>
      <c r="L62" s="2">
        <f t="shared" si="45"/>
        <v>6.3152412600479737</v>
      </c>
      <c r="M62" s="2">
        <f t="shared" si="46"/>
        <v>5.8618376237270393</v>
      </c>
      <c r="N62" s="2">
        <f t="shared" si="46"/>
        <v>5.9452727242336048</v>
      </c>
      <c r="O62" s="2">
        <f t="shared" si="47"/>
        <v>6.2126875787769329</v>
      </c>
      <c r="P62" s="2">
        <f t="shared" si="48"/>
        <v>5.9643935480443888</v>
      </c>
      <c r="U62" s="18">
        <f t="shared" si="49"/>
        <v>5.7633137887351538</v>
      </c>
      <c r="V62" s="18">
        <f t="shared" si="50"/>
        <v>5.9497603294331496</v>
      </c>
      <c r="W62" s="18">
        <f t="shared" si="51"/>
        <v>5.9649864392181273</v>
      </c>
    </row>
    <row r="63" spans="1:23" x14ac:dyDescent="0.35">
      <c r="A63" t="s">
        <v>7</v>
      </c>
      <c r="B63" s="1">
        <f>+'[4]2007'!$B$16+'[4]2007'!$B$17+'[4]2007'!$B$18</f>
        <v>5140681</v>
      </c>
      <c r="C63" s="1">
        <f>+'[4]2008'!$B$16+'[4]2008'!$B$17+'[4]2008'!$B$18</f>
        <v>5383736</v>
      </c>
      <c r="D63" s="1">
        <f>+'[4]2010'!$B$16+'[4]2010'!$B$17+'[4]2010'!$B$18</f>
        <v>6534661</v>
      </c>
      <c r="E63" s="1">
        <f>+'[4]2013'!$B$16+'[4]2013'!$B$17+'[4]2013'!$B$18</f>
        <v>6766440</v>
      </c>
      <c r="F63" s="1">
        <f>+'[4]2014'!$B$16+'[4]2014'!$B$17+'[4]2014'!$B$18</f>
        <v>6853690</v>
      </c>
      <c r="G63" s="1">
        <f>+'[4]2016'!$B$16+'[4]2016'!$B$17+'[4]2016'!$B$18</f>
        <v>7139257</v>
      </c>
      <c r="H63" s="1">
        <f>+'[4]2018'!$B$16+'[4]2018'!$B$17+'[4]2018'!$B$18</f>
        <v>7230752</v>
      </c>
      <c r="J63" s="2">
        <f t="shared" si="44"/>
        <v>28.84663858850211</v>
      </c>
      <c r="K63" s="2">
        <f t="shared" si="45"/>
        <v>30.611896659767851</v>
      </c>
      <c r="L63" s="2">
        <f t="shared" si="45"/>
        <v>33.028636985278723</v>
      </c>
      <c r="M63" s="2">
        <f t="shared" si="46"/>
        <v>31.120483954147225</v>
      </c>
      <c r="N63" s="2">
        <f t="shared" si="46"/>
        <v>30.795865133352034</v>
      </c>
      <c r="O63" s="2">
        <f t="shared" si="47"/>
        <v>31.268817443544055</v>
      </c>
      <c r="P63" s="2">
        <f t="shared" si="48"/>
        <v>31.928130937468303</v>
      </c>
      <c r="U63" s="18">
        <f t="shared" si="49"/>
        <v>30.182811979650321</v>
      </c>
      <c r="V63" s="18">
        <f t="shared" si="50"/>
        <v>30.819110439481328</v>
      </c>
      <c r="W63" s="18">
        <f t="shared" si="51"/>
        <v>31.931304756713182</v>
      </c>
    </row>
    <row r="64" spans="1:23" x14ac:dyDescent="0.35">
      <c r="A64" t="s">
        <v>8</v>
      </c>
      <c r="B64" s="1">
        <f>+'[4]2007'!$B19</f>
        <v>788912</v>
      </c>
      <c r="C64" s="1">
        <f>+'[4]2008'!$B19</f>
        <v>709591</v>
      </c>
      <c r="D64" s="1">
        <f>+'[4]2010'!$B19</f>
        <v>1073330</v>
      </c>
      <c r="E64" s="1">
        <f>+'[4]2013'!$B19</f>
        <v>1222408</v>
      </c>
      <c r="F64" s="1">
        <f>+'[4]2014'!$B19</f>
        <v>1201593</v>
      </c>
      <c r="G64" s="1">
        <f>+'[4]2016'!$B19</f>
        <v>1046987</v>
      </c>
      <c r="H64" s="1">
        <f>+'[4]2018'!$B19</f>
        <v>840102</v>
      </c>
      <c r="J64" s="2">
        <f t="shared" si="44"/>
        <v>4.4269347469979898</v>
      </c>
      <c r="K64" s="2">
        <f t="shared" si="45"/>
        <v>4.0347309679934762</v>
      </c>
      <c r="L64" s="2">
        <f t="shared" si="45"/>
        <v>5.425013927334442</v>
      </c>
      <c r="M64" s="2">
        <f t="shared" si="46"/>
        <v>5.6221482122683728</v>
      </c>
      <c r="N64" s="2">
        <f t="shared" si="46"/>
        <v>5.3991493594224238</v>
      </c>
      <c r="O64" s="2">
        <f t="shared" si="47"/>
        <v>4.5856376046924572</v>
      </c>
      <c r="P64" s="2">
        <f t="shared" si="48"/>
        <v>3.709556994463231</v>
      </c>
      <c r="U64" s="18">
        <f t="shared" si="49"/>
        <v>4.6319899181625726</v>
      </c>
      <c r="V64" s="18">
        <f t="shared" si="50"/>
        <v>5.4032247402943065</v>
      </c>
      <c r="W64" s="18">
        <f t="shared" si="51"/>
        <v>3.7099257433700199</v>
      </c>
    </row>
    <row r="65" spans="1:23" x14ac:dyDescent="0.35">
      <c r="A65" t="s">
        <v>9</v>
      </c>
      <c r="B65" s="1">
        <f>+'[4]2007'!$B20</f>
        <v>27040</v>
      </c>
      <c r="C65" s="1">
        <f>+'[4]2008'!$B20</f>
        <v>21967</v>
      </c>
      <c r="D65" s="1">
        <f>+'[4]2010'!$B20</f>
        <v>11851</v>
      </c>
      <c r="E65" s="1">
        <f>+'[4]2013'!$B20</f>
        <v>15087</v>
      </c>
      <c r="F65" s="1">
        <f>+'[4]2014'!$B20</f>
        <v>16786</v>
      </c>
      <c r="G65" s="1">
        <f>+'[4]2016'!$B20</f>
        <v>4088</v>
      </c>
      <c r="H65" s="1">
        <f>+'[4]2018'!$B20</f>
        <v>2251</v>
      </c>
      <c r="J65" s="2"/>
      <c r="K65" s="2"/>
      <c r="L65" s="2"/>
      <c r="M65" s="2"/>
      <c r="N65" s="2"/>
      <c r="O65" s="2"/>
      <c r="P65" s="2"/>
    </row>
    <row r="66" spans="1:23" x14ac:dyDescent="0.35">
      <c r="A66" t="s">
        <v>10</v>
      </c>
      <c r="B66" s="1">
        <f>+'[4]2007'!$B21</f>
        <v>17847768</v>
      </c>
      <c r="C66" s="1">
        <f>+'[4]2008'!$B21</f>
        <v>17609038</v>
      </c>
      <c r="D66" s="1">
        <f>+'[4]2010'!$B21</f>
        <v>19796685</v>
      </c>
      <c r="E66" s="1">
        <f>+'[4]2013'!$B21</f>
        <v>21757808</v>
      </c>
      <c r="F66" s="1">
        <f>+'[4]2014'!$B21</f>
        <v>22272014</v>
      </c>
      <c r="G66" s="1">
        <f>+'[4]2016'!$B21</f>
        <v>22835962</v>
      </c>
      <c r="H66" s="1">
        <f>+'[4]2018'!$B21</f>
        <v>22649214</v>
      </c>
      <c r="J66" s="2">
        <f>+B66/B$66*100</f>
        <v>100</v>
      </c>
      <c r="K66" s="2">
        <f t="shared" ref="K66:L66" si="52">+C66/C$66*100</f>
        <v>100</v>
      </c>
      <c r="L66" s="2">
        <f t="shared" si="52"/>
        <v>100</v>
      </c>
      <c r="M66" s="2">
        <f>+E66/E$66*100</f>
        <v>100</v>
      </c>
      <c r="N66" s="2">
        <f>+F66/F$66*100</f>
        <v>100</v>
      </c>
      <c r="O66" s="2">
        <f t="shared" ref="O66" si="53">+G66/G$66*100</f>
        <v>100</v>
      </c>
      <c r="P66" s="2">
        <f>+H66/H$66*100</f>
        <v>100</v>
      </c>
    </row>
    <row r="67" spans="1:23" x14ac:dyDescent="0.35">
      <c r="B67" s="1"/>
      <c r="C67" s="1"/>
      <c r="D67" s="1"/>
      <c r="E67" s="1"/>
      <c r="F67" s="1"/>
      <c r="G67" s="1"/>
      <c r="H67" s="1"/>
      <c r="J67" s="2"/>
      <c r="K67" s="2"/>
      <c r="L67" s="2"/>
      <c r="M67" s="2"/>
      <c r="N67" s="2"/>
      <c r="O67" s="2"/>
      <c r="P67" s="2"/>
    </row>
    <row r="68" spans="1:23" x14ac:dyDescent="0.35">
      <c r="A68" t="s">
        <v>12</v>
      </c>
      <c r="B68" s="4">
        <f t="shared" ref="B68" si="54">+B55+B56</f>
        <v>4404124</v>
      </c>
      <c r="C68" s="4">
        <f t="shared" ref="C68:E68" si="55">+C55+C56</f>
        <v>4461363</v>
      </c>
      <c r="D68" s="4">
        <f t="shared" si="55"/>
        <v>4776827</v>
      </c>
      <c r="E68" s="4">
        <f t="shared" si="55"/>
        <v>5688163</v>
      </c>
      <c r="F68" s="4">
        <f t="shared" ref="F68" si="56">+F55+F56</f>
        <v>6276118</v>
      </c>
      <c r="G68" s="4">
        <f t="shared" ref="G68" si="57">+G55+G56</f>
        <v>6628457</v>
      </c>
      <c r="H68" s="4">
        <f>+H55+H56</f>
        <v>6728535</v>
      </c>
      <c r="J68" s="2">
        <f>+B68/B$66*100</f>
        <v>24.676049128384008</v>
      </c>
      <c r="K68" s="2">
        <f t="shared" ref="K68:L70" si="58">+C68/C$66*100</f>
        <v>25.335642980610295</v>
      </c>
      <c r="L68" s="2">
        <f t="shared" si="58"/>
        <v>24.12942874021585</v>
      </c>
      <c r="M68" s="2">
        <f t="shared" ref="M68:N70" si="59">+E68/E$66*100</f>
        <v>26.143088494943978</v>
      </c>
      <c r="N68" s="2">
        <f t="shared" si="59"/>
        <v>28.179391410224508</v>
      </c>
      <c r="O68" s="2">
        <f t="shared" ref="O68:O70" si="60">+G68/G$66*100</f>
        <v>29.026397048655099</v>
      </c>
      <c r="P68" s="2">
        <f>+H68/H$66*100</f>
        <v>29.707587203688391</v>
      </c>
    </row>
    <row r="69" spans="1:23" x14ac:dyDescent="0.35">
      <c r="A69" t="s">
        <v>11</v>
      </c>
      <c r="B69" s="4">
        <f t="shared" ref="B69" si="61">+B57+B58+B59</f>
        <v>4284275</v>
      </c>
      <c r="C69" s="4">
        <f t="shared" ref="C69:E69" si="62">+C57+C58+C59</f>
        <v>3624336</v>
      </c>
      <c r="D69" s="4">
        <f t="shared" si="62"/>
        <v>3516425</v>
      </c>
      <c r="E69" s="4">
        <f t="shared" si="62"/>
        <v>3829235</v>
      </c>
      <c r="F69" s="4">
        <f t="shared" ref="F69" si="63">+F57+F58+F59</f>
        <v>3700446</v>
      </c>
      <c r="G69" s="4">
        <f t="shared" ref="G69" si="64">+G57+G58+G59</f>
        <v>3646935</v>
      </c>
      <c r="H69" s="4">
        <f>+H57+H58+H59</f>
        <v>3480465</v>
      </c>
      <c r="J69" s="2">
        <f>+B69/B$66*100</f>
        <v>24.004542192614785</v>
      </c>
      <c r="K69" s="2">
        <f t="shared" si="58"/>
        <v>20.5822487293173</v>
      </c>
      <c r="L69" s="2">
        <f t="shared" si="58"/>
        <v>17.762696128164894</v>
      </c>
      <c r="M69" s="2">
        <f t="shared" si="59"/>
        <v>17.599360192901788</v>
      </c>
      <c r="N69" s="2">
        <f t="shared" si="59"/>
        <v>16.614779426772991</v>
      </c>
      <c r="O69" s="2">
        <f t="shared" si="60"/>
        <v>15.97013955444487</v>
      </c>
      <c r="P69" s="2">
        <f>+H69/H$66*100</f>
        <v>15.366824650073948</v>
      </c>
    </row>
    <row r="70" spans="1:23" x14ac:dyDescent="0.35">
      <c r="A70" t="s">
        <v>15</v>
      </c>
      <c r="B70" s="4">
        <f t="shared" ref="B70" si="65">+B62+B63</f>
        <v>6122278</v>
      </c>
      <c r="C70" s="4">
        <f t="shared" ref="C70:E70" si="66">+C62+C63</f>
        <v>6516953</v>
      </c>
      <c r="D70" s="4">
        <f t="shared" si="66"/>
        <v>7784121</v>
      </c>
      <c r="E70" s="4">
        <f t="shared" si="66"/>
        <v>8040963</v>
      </c>
      <c r="F70" s="4">
        <f t="shared" ref="F70" si="67">+F62+F63</f>
        <v>8176824</v>
      </c>
      <c r="G70" s="4">
        <f t="shared" ref="G70" si="68">+G62+G63</f>
        <v>8557730</v>
      </c>
      <c r="H70" s="4">
        <f>+H62+H63</f>
        <v>8581506</v>
      </c>
      <c r="J70" s="2">
        <f>+B70/B$66*100</f>
        <v>34.302765477453541</v>
      </c>
      <c r="K70" s="2">
        <f t="shared" si="58"/>
        <v>37.009137012481887</v>
      </c>
      <c r="L70" s="2">
        <f t="shared" si="58"/>
        <v>39.320325599967873</v>
      </c>
      <c r="M70" s="2">
        <f t="shared" si="59"/>
        <v>36.956677805043597</v>
      </c>
      <c r="N70" s="2">
        <f t="shared" si="59"/>
        <v>36.713446749808973</v>
      </c>
      <c r="O70" s="2">
        <f t="shared" si="60"/>
        <v>37.474795237441718</v>
      </c>
      <c r="P70" s="2">
        <f>+H70/H$66*100</f>
        <v>37.888758523805727</v>
      </c>
    </row>
    <row r="71" spans="1:23" x14ac:dyDescent="0.35">
      <c r="J71" s="2"/>
      <c r="K71" s="2"/>
      <c r="L71" s="2"/>
      <c r="M71" s="2"/>
      <c r="N71" s="2"/>
    </row>
    <row r="73" spans="1:23" x14ac:dyDescent="0.35">
      <c r="A73" t="s">
        <v>19</v>
      </c>
      <c r="B73" s="4">
        <v>1936139</v>
      </c>
      <c r="C73" s="4">
        <f>+'[4]2008'!$B26</f>
        <v>2067749</v>
      </c>
      <c r="D73" s="4">
        <f>+'[4]2010'!$B26</f>
        <v>2368774</v>
      </c>
      <c r="E73" s="4">
        <v>1952431</v>
      </c>
      <c r="F73" s="17">
        <v>1961492</v>
      </c>
      <c r="G73" s="4">
        <f>+'[4]2016'!$B26</f>
        <v>2034625</v>
      </c>
      <c r="H73" s="4">
        <v>2304271</v>
      </c>
    </row>
    <row r="74" spans="1:23" ht="29" x14ac:dyDescent="0.35">
      <c r="A74" s="6" t="s">
        <v>22</v>
      </c>
      <c r="B74" s="4">
        <f>+B66+B73</f>
        <v>19783907</v>
      </c>
      <c r="C74" s="4">
        <f t="shared" ref="C74:D74" si="69">+C66+C73</f>
        <v>19676787</v>
      </c>
      <c r="D74" s="4">
        <f t="shared" si="69"/>
        <v>22165459</v>
      </c>
      <c r="E74" s="4">
        <f>+E66+E73</f>
        <v>23710239</v>
      </c>
      <c r="F74" s="4">
        <f>+F66+F73</f>
        <v>24233506</v>
      </c>
      <c r="G74" s="4">
        <f t="shared" ref="G74" si="70">+G66+G73</f>
        <v>24870587</v>
      </c>
      <c r="H74" s="4">
        <f>+H66+H73</f>
        <v>24953485</v>
      </c>
    </row>
    <row r="75" spans="1:23" x14ac:dyDescent="0.35">
      <c r="A75" t="s">
        <v>21</v>
      </c>
      <c r="B75" s="4">
        <v>42878778</v>
      </c>
      <c r="C75" s="4">
        <f>+'[4]2008'!$B29</f>
        <v>48586754</v>
      </c>
      <c r="D75" s="4">
        <f>+'[4]2010'!$B29</f>
        <v>44412244</v>
      </c>
      <c r="E75" s="4">
        <v>45969767</v>
      </c>
      <c r="F75" s="17">
        <v>46491367</v>
      </c>
      <c r="G75" s="4">
        <f>+'[4]2016'!$B29</f>
        <v>47539288</v>
      </c>
      <c r="H75" s="4">
        <v>48585544</v>
      </c>
    </row>
    <row r="76" spans="1:23" ht="15" thickBot="1" x14ac:dyDescent="0.4">
      <c r="B76" s="1"/>
      <c r="C76" s="1"/>
      <c r="D76" s="1"/>
      <c r="E76" s="1"/>
      <c r="F76" s="1"/>
      <c r="G76" s="1"/>
      <c r="H76" s="1"/>
      <c r="I76" s="1"/>
    </row>
    <row r="77" spans="1:23" x14ac:dyDescent="0.35">
      <c r="A77" s="8"/>
      <c r="B77" s="22" t="s">
        <v>18</v>
      </c>
      <c r="C77" s="22"/>
      <c r="D77" s="22"/>
      <c r="E77" s="22"/>
      <c r="F77" s="22"/>
      <c r="G77" s="22"/>
      <c r="H77" s="22"/>
      <c r="I77" s="9"/>
      <c r="J77" s="22" t="s">
        <v>18</v>
      </c>
      <c r="K77" s="22"/>
      <c r="L77" s="22"/>
      <c r="M77" s="22"/>
      <c r="N77" s="22"/>
      <c r="O77" s="22"/>
      <c r="P77" s="22"/>
    </row>
    <row r="78" spans="1:23" ht="15" thickBot="1" x14ac:dyDescent="0.4">
      <c r="A78" s="10"/>
      <c r="B78" s="11">
        <v>2005</v>
      </c>
      <c r="C78" s="11">
        <v>2008</v>
      </c>
      <c r="D78" s="11">
        <v>2010</v>
      </c>
      <c r="E78" s="11">
        <v>2013</v>
      </c>
      <c r="F78" s="11">
        <v>2014</v>
      </c>
      <c r="G78" s="11">
        <v>2016</v>
      </c>
      <c r="H78" s="11">
        <v>2018</v>
      </c>
      <c r="I78" s="12"/>
      <c r="J78" s="11">
        <v>2005</v>
      </c>
      <c r="K78" s="11">
        <v>2008</v>
      </c>
      <c r="L78" s="11">
        <v>2010</v>
      </c>
      <c r="M78" s="11">
        <v>2013</v>
      </c>
      <c r="N78" s="11">
        <v>2014</v>
      </c>
      <c r="O78" s="11">
        <v>2016</v>
      </c>
      <c r="P78" s="11">
        <v>2018</v>
      </c>
      <c r="U78" s="11">
        <v>2005</v>
      </c>
      <c r="V78" s="11">
        <v>2014</v>
      </c>
      <c r="W78" s="11">
        <v>2018</v>
      </c>
    </row>
    <row r="79" spans="1:23" x14ac:dyDescent="0.35">
      <c r="A79" s="13"/>
      <c r="B79" s="14"/>
      <c r="C79" s="14"/>
      <c r="D79" s="14"/>
      <c r="E79" s="14"/>
      <c r="F79" s="14"/>
      <c r="G79" s="14"/>
      <c r="H79" s="14"/>
      <c r="I79" s="13"/>
      <c r="J79" s="21" t="s">
        <v>23</v>
      </c>
      <c r="K79" s="21"/>
      <c r="L79" s="21"/>
      <c r="M79" s="21"/>
      <c r="N79" s="21"/>
      <c r="O79" s="21"/>
      <c r="P79" s="21"/>
      <c r="U79" s="14"/>
      <c r="V79" s="14"/>
      <c r="W79" s="14"/>
    </row>
    <row r="80" spans="1:23" x14ac:dyDescent="0.35">
      <c r="A80" t="s">
        <v>0</v>
      </c>
      <c r="B80" s="4">
        <f>+[5]empalme!$L6</f>
        <v>24346220.795167569</v>
      </c>
      <c r="C80" s="4">
        <f>+[5]empalme!$N6</f>
        <v>29303071.698484339</v>
      </c>
      <c r="D80" s="4">
        <f>+[5]empalme!$P6</f>
        <v>33385511.695328385</v>
      </c>
      <c r="E80" s="4">
        <f>+[5]empalme!Q6</f>
        <v>35417110</v>
      </c>
      <c r="F80" s="4">
        <f>+[5]empalme!R6</f>
        <v>36116608</v>
      </c>
      <c r="G80" s="4">
        <f>+[5]empalme!S6</f>
        <v>34172323</v>
      </c>
      <c r="H80" s="4">
        <f>+[5]empalme!T6</f>
        <v>33002909</v>
      </c>
      <c r="J80" s="2">
        <f t="shared" ref="J80:J89" si="71">+B80/(B$91-B$90)*100</f>
        <v>29.664006472130367</v>
      </c>
      <c r="K80" s="2">
        <f t="shared" ref="K80:K89" si="72">+C80/(C$91-C$90)*100</f>
        <v>33.468732130517466</v>
      </c>
      <c r="L80" s="2">
        <f t="shared" ref="L80:L89" si="73">+D80/(D$91-D$90)*100</f>
        <v>37.440200294457092</v>
      </c>
      <c r="M80" s="2">
        <f t="shared" ref="M80:M89" si="74">+E80/(E$91-E$90)*100</f>
        <v>39.086548100054451</v>
      </c>
      <c r="N80" s="2">
        <f t="shared" ref="N80:O89" si="75">+F80/(F$91-F$90)*100</f>
        <v>39.325771884310399</v>
      </c>
      <c r="O80" s="2">
        <f t="shared" si="75"/>
        <v>37.687797400556938</v>
      </c>
      <c r="P80" s="2">
        <f t="shared" ref="P80:P89" si="76">+H80/(H$91-H$90)*100</f>
        <v>36.298114643032854</v>
      </c>
      <c r="U80" s="18">
        <f>+B80/(B$91-B$90-B$89)*100</f>
        <v>32.322670546709134</v>
      </c>
      <c r="V80" s="18">
        <f>+F80/(F$91-F$90-F$89)*100</f>
        <v>40.479367347145548</v>
      </c>
      <c r="W80" s="18">
        <f>+H80/(H$91-H$90-H$89)*100</f>
        <v>37.155235854551336</v>
      </c>
    </row>
    <row r="81" spans="1:23" x14ac:dyDescent="0.35">
      <c r="A81" t="s">
        <v>1</v>
      </c>
      <c r="B81" s="4">
        <f>+[5]empalme!$L7</f>
        <v>7033010.58220826</v>
      </c>
      <c r="C81" s="4">
        <f>+[5]empalme!$N7</f>
        <v>8091748.3673639335</v>
      </c>
      <c r="D81" s="4">
        <f>+[5]empalme!$P7</f>
        <v>8672384.399241887</v>
      </c>
      <c r="E81" s="4">
        <f>+[5]empalme!Q7</f>
        <v>8864100</v>
      </c>
      <c r="F81" s="4">
        <f>+[5]empalme!R7</f>
        <v>9184362</v>
      </c>
      <c r="G81" s="4">
        <f>+[5]empalme!S7</f>
        <v>8930781</v>
      </c>
      <c r="H81" s="4">
        <f>+[5]empalme!T7</f>
        <v>8879922</v>
      </c>
      <c r="J81" s="2">
        <f t="shared" si="71"/>
        <v>8.5691850568691628</v>
      </c>
      <c r="K81" s="2">
        <f t="shared" si="72"/>
        <v>9.2420535758667022</v>
      </c>
      <c r="L81" s="2">
        <f t="shared" si="73"/>
        <v>9.7256502132203568</v>
      </c>
      <c r="M81" s="2">
        <f t="shared" si="74"/>
        <v>9.7824771985543908</v>
      </c>
      <c r="N81" s="2">
        <f t="shared" si="75"/>
        <v>10.000444253096214</v>
      </c>
      <c r="O81" s="2">
        <f t="shared" si="75"/>
        <v>9.8495342255995677</v>
      </c>
      <c r="P81" s="2">
        <f t="shared" si="76"/>
        <v>9.7665459362139746</v>
      </c>
      <c r="U81" s="18">
        <f t="shared" ref="U81:U89" si="77">+B81/(B$91-B$90-B$89)*100</f>
        <v>9.3372062100643554</v>
      </c>
      <c r="V81" s="18">
        <f t="shared" ref="V81:V89" si="78">+F81/(F$91-F$90-F$89)*100</f>
        <v>10.293800659440787</v>
      </c>
      <c r="W81" s="18">
        <f t="shared" ref="W81:W89" si="79">+H81/(H$91-H$90-H$89)*100</f>
        <v>9.9971671066941159</v>
      </c>
    </row>
    <row r="82" spans="1:23" x14ac:dyDescent="0.35">
      <c r="A82" t="s">
        <v>2</v>
      </c>
      <c r="B82" s="4">
        <f>+[5]empalme!$L8</f>
        <v>5985114.1185945915</v>
      </c>
      <c r="C82" s="4">
        <f>+[5]empalme!$N8</f>
        <v>6765133.3491678182</v>
      </c>
      <c r="D82" s="4">
        <f>+[5]empalme!$P8</f>
        <v>5321483.802922572</v>
      </c>
      <c r="E82" s="4">
        <f>+[5]empalme!Q8</f>
        <v>5303389</v>
      </c>
      <c r="F82" s="4">
        <f>+[5]empalme!R8</f>
        <v>5126920</v>
      </c>
      <c r="G82" s="4">
        <f>+[5]empalme!S8</f>
        <v>4596595</v>
      </c>
      <c r="H82" s="4">
        <f>+[5]empalme!T8</f>
        <v>4813447</v>
      </c>
      <c r="J82" s="2">
        <f t="shared" si="71"/>
        <v>7.2924034265584599</v>
      </c>
      <c r="K82" s="2">
        <f t="shared" si="72"/>
        <v>7.7268498749992638</v>
      </c>
      <c r="L82" s="2">
        <f t="shared" si="73"/>
        <v>5.9677809123713237</v>
      </c>
      <c r="M82" s="2">
        <f t="shared" si="74"/>
        <v>5.8528538675741668</v>
      </c>
      <c r="N82" s="2">
        <f t="shared" si="75"/>
        <v>5.5824756961979558</v>
      </c>
      <c r="O82" s="2">
        <f t="shared" si="75"/>
        <v>5.0694692629591804</v>
      </c>
      <c r="P82" s="2">
        <f t="shared" si="76"/>
        <v>5.2940500194744216</v>
      </c>
      <c r="U82" s="18">
        <f t="shared" si="77"/>
        <v>7.9459918427335072</v>
      </c>
      <c r="V82" s="18">
        <f t="shared" si="78"/>
        <v>5.7462339220623226</v>
      </c>
      <c r="W82" s="18">
        <f t="shared" si="79"/>
        <v>5.4190604397443431</v>
      </c>
    </row>
    <row r="83" spans="1:23" x14ac:dyDescent="0.35">
      <c r="A83" t="s">
        <v>3</v>
      </c>
      <c r="B83" s="4">
        <f>+[5]empalme!$L9</f>
        <v>1791639.5595097295</v>
      </c>
      <c r="C83" s="4">
        <f>+[5]empalme!$N9</f>
        <v>1804335.5115819159</v>
      </c>
      <c r="D83" s="4">
        <f>+[5]empalme!$P9</f>
        <v>2041252.4512027593</v>
      </c>
      <c r="E83" s="4">
        <f>+[5]empalme!Q9</f>
        <v>2205441</v>
      </c>
      <c r="F83" s="4">
        <f>+[5]empalme!R9</f>
        <v>2252331</v>
      </c>
      <c r="G83" s="4">
        <f>+[5]empalme!S9</f>
        <v>2199522</v>
      </c>
      <c r="H83" s="4">
        <f>+[5]empalme!T9</f>
        <v>2368838</v>
      </c>
      <c r="J83" s="2">
        <f t="shared" si="71"/>
        <v>2.1829756632935204</v>
      </c>
      <c r="K83" s="2">
        <f t="shared" si="72"/>
        <v>2.0608358922944885</v>
      </c>
      <c r="L83" s="2">
        <f t="shared" si="73"/>
        <v>2.2891636744114034</v>
      </c>
      <c r="M83" s="2">
        <f t="shared" si="74"/>
        <v>2.4339387298492792</v>
      </c>
      <c r="N83" s="2">
        <f t="shared" si="75"/>
        <v>2.4524632854215076</v>
      </c>
      <c r="O83" s="2">
        <f t="shared" si="75"/>
        <v>2.4257976115369098</v>
      </c>
      <c r="P83" s="2">
        <f t="shared" si="76"/>
        <v>2.6053567973287644</v>
      </c>
      <c r="U83" s="18">
        <f t="shared" si="77"/>
        <v>2.3786268804388158</v>
      </c>
      <c r="V83" s="18">
        <f t="shared" si="78"/>
        <v>2.524404671013504</v>
      </c>
      <c r="W83" s="18">
        <f t="shared" si="79"/>
        <v>2.6668780800875362</v>
      </c>
    </row>
    <row r="84" spans="1:23" x14ac:dyDescent="0.35">
      <c r="A84" t="s">
        <v>4</v>
      </c>
      <c r="B84" s="4">
        <f>+[5]empalme!$L10</f>
        <v>6396253.1750165587</v>
      </c>
      <c r="C84" s="4">
        <f>+[5]empalme!$N10</f>
        <v>6288486.8583227359</v>
      </c>
      <c r="D84" s="4">
        <f>+[5]empalme!$P10</f>
        <v>5640925.5183786573</v>
      </c>
      <c r="E84" s="4">
        <f>+[5]empalme!Q10</f>
        <v>5583916</v>
      </c>
      <c r="F84" s="4">
        <f>+[5]empalme!R10</f>
        <v>5479804</v>
      </c>
      <c r="G84" s="4">
        <f>+[5]empalme!S10</f>
        <v>5836491</v>
      </c>
      <c r="H84" s="4">
        <f>+[5]empalme!T10</f>
        <v>6100094</v>
      </c>
      <c r="J84" s="2">
        <f t="shared" si="71"/>
        <v>7.7933448964176169</v>
      </c>
      <c r="K84" s="2">
        <f t="shared" si="72"/>
        <v>7.1824443639596032</v>
      </c>
      <c r="L84" s="2">
        <f t="shared" si="73"/>
        <v>6.3260189983478332</v>
      </c>
      <c r="M84" s="2">
        <f t="shared" si="74"/>
        <v>6.162445250915833</v>
      </c>
      <c r="N84" s="2">
        <f t="shared" si="75"/>
        <v>5.966715425621687</v>
      </c>
      <c r="O84" s="2">
        <f t="shared" si="75"/>
        <v>6.4369194432047818</v>
      </c>
      <c r="P84" s="2">
        <f t="shared" si="76"/>
        <v>6.7091634663258581</v>
      </c>
      <c r="U84" s="18">
        <f t="shared" si="77"/>
        <v>8.4918306561336472</v>
      </c>
      <c r="V84" s="18">
        <f t="shared" si="78"/>
        <v>6.1417450693696818</v>
      </c>
      <c r="W84" s="18">
        <f t="shared" si="79"/>
        <v>6.8675894996084574</v>
      </c>
    </row>
    <row r="85" spans="1:23" x14ac:dyDescent="0.35">
      <c r="A85" t="s">
        <v>5</v>
      </c>
      <c r="B85" s="4">
        <f>+[5]empalme!$L11</f>
        <v>6214905.0065182447</v>
      </c>
      <c r="C85" s="4">
        <f>+[5]empalme!$N11</f>
        <v>6239384.0715918196</v>
      </c>
      <c r="D85" s="4">
        <f>+[5]empalme!$P11</f>
        <v>6293875.3226915644</v>
      </c>
      <c r="E85" s="4">
        <f>+[5]empalme!Q11</f>
        <v>6061388</v>
      </c>
      <c r="F85" s="4">
        <f>+[5]empalme!R11</f>
        <v>5990875</v>
      </c>
      <c r="G85" s="4">
        <f>+[5]empalme!S11</f>
        <v>6152873</v>
      </c>
      <c r="H85" s="4">
        <f>+[5]empalme!T11</f>
        <v>6265304</v>
      </c>
      <c r="J85" s="2">
        <f t="shared" si="71"/>
        <v>7.5723860342885612</v>
      </c>
      <c r="K85" s="2">
        <f t="shared" si="72"/>
        <v>7.1263612327142205</v>
      </c>
      <c r="L85" s="2">
        <f t="shared" si="73"/>
        <v>7.0582699124209158</v>
      </c>
      <c r="M85" s="2">
        <f t="shared" si="74"/>
        <v>6.6893863902247492</v>
      </c>
      <c r="N85" s="2">
        <f t="shared" si="75"/>
        <v>6.5231979602685284</v>
      </c>
      <c r="O85" s="2">
        <f t="shared" si="75"/>
        <v>6.7858492106421036</v>
      </c>
      <c r="P85" s="2">
        <f t="shared" si="76"/>
        <v>6.8908690099243159</v>
      </c>
      <c r="U85" s="18">
        <f t="shared" si="77"/>
        <v>8.2510681511873543</v>
      </c>
      <c r="V85" s="18">
        <f t="shared" si="78"/>
        <v>6.7145516504714564</v>
      </c>
      <c r="W85" s="18">
        <f t="shared" si="79"/>
        <v>7.053585725442078</v>
      </c>
    </row>
    <row r="86" spans="1:23" x14ac:dyDescent="0.35">
      <c r="A86" t="s">
        <v>14</v>
      </c>
      <c r="B86" s="4">
        <f>+[5]empalme!$L12</f>
        <v>4709606.734476856</v>
      </c>
      <c r="C86" s="4">
        <f>+[5]empalme!$N12</f>
        <v>5414428.5950357895</v>
      </c>
      <c r="D86" s="4">
        <f>+[5]empalme!$P12</f>
        <v>4856970.5255886568</v>
      </c>
      <c r="E86" s="4">
        <f>+[5]empalme!Q12</f>
        <v>5389031</v>
      </c>
      <c r="F86" s="4">
        <f>+[5]empalme!R12</f>
        <v>5733677</v>
      </c>
      <c r="G86" s="4">
        <f>+[5]empalme!S12</f>
        <v>6642052</v>
      </c>
      <c r="H86" s="4">
        <f>+[5]empalme!T12</f>
        <v>7103955</v>
      </c>
      <c r="J86" s="2">
        <f t="shared" si="71"/>
        <v>5.7382953119541309</v>
      </c>
      <c r="K86" s="2">
        <f t="shared" si="72"/>
        <v>6.1841318941467804</v>
      </c>
      <c r="L86" s="2">
        <f t="shared" si="73"/>
        <v>5.4468522442254326</v>
      </c>
      <c r="M86" s="2">
        <f t="shared" si="74"/>
        <v>5.9473689240647971</v>
      </c>
      <c r="N86" s="2">
        <f t="shared" si="75"/>
        <v>6.2431464704635928</v>
      </c>
      <c r="O86" s="2">
        <f t="shared" si="75"/>
        <v>7.3253524526255953</v>
      </c>
      <c r="P86" s="2">
        <f t="shared" si="76"/>
        <v>7.813255886290098</v>
      </c>
      <c r="U86" s="18">
        <f t="shared" si="77"/>
        <v>6.2525953479101473</v>
      </c>
      <c r="V86" s="18">
        <f t="shared" si="78"/>
        <v>6.4262850357619268</v>
      </c>
      <c r="W86" s="18">
        <f t="shared" si="79"/>
        <v>7.9977532745710151</v>
      </c>
    </row>
    <row r="87" spans="1:23" x14ac:dyDescent="0.35">
      <c r="A87" t="s">
        <v>6</v>
      </c>
      <c r="B87" s="4">
        <f>+[5]empalme!$L13</f>
        <v>10241908.211844945</v>
      </c>
      <c r="C87" s="4">
        <f>+[5]empalme!$N13</f>
        <v>9251353.8802484684</v>
      </c>
      <c r="D87" s="4">
        <f>+[5]empalme!$P13</f>
        <v>10521438.783131227</v>
      </c>
      <c r="E87" s="4">
        <f>+[5]empalme!Q13</f>
        <v>9960077</v>
      </c>
      <c r="F87" s="4">
        <f>+[5]empalme!R13</f>
        <v>10265680</v>
      </c>
      <c r="G87" s="4">
        <f>+[5]empalme!S13</f>
        <v>10377690</v>
      </c>
      <c r="H87" s="4">
        <f>+[5]empalme!T13</f>
        <v>9247214</v>
      </c>
      <c r="J87" s="2">
        <f t="shared" si="71"/>
        <v>12.478981195448513</v>
      </c>
      <c r="K87" s="2">
        <f t="shared" si="72"/>
        <v>10.566506066279551</v>
      </c>
      <c r="L87" s="2">
        <f t="shared" si="73"/>
        <v>11.799273260245513</v>
      </c>
      <c r="M87" s="2">
        <f t="shared" si="74"/>
        <v>10.992004393942533</v>
      </c>
      <c r="N87" s="2">
        <f t="shared" si="75"/>
        <v>11.177843443031183</v>
      </c>
      <c r="O87" s="2">
        <f t="shared" si="75"/>
        <v>11.44529384805902</v>
      </c>
      <c r="P87" s="2">
        <f t="shared" si="76"/>
        <v>10.1705105419846</v>
      </c>
      <c r="U87" s="18">
        <f t="shared" si="77"/>
        <v>13.597421451415062</v>
      </c>
      <c r="V87" s="18">
        <f t="shared" si="78"/>
        <v>11.505738074523642</v>
      </c>
      <c r="W87" s="18">
        <f t="shared" si="79"/>
        <v>10.41067068262101</v>
      </c>
    </row>
    <row r="88" spans="1:23" x14ac:dyDescent="0.35">
      <c r="A88" t="s">
        <v>7</v>
      </c>
      <c r="B88" s="4">
        <f>+[5]empalme!$L14</f>
        <v>8603771.502617307</v>
      </c>
      <c r="C88" s="4">
        <f>+[5]empalme!$N14</f>
        <v>9118832.5915295128</v>
      </c>
      <c r="D88" s="4">
        <f>+[5]empalme!$P14</f>
        <v>8789031.4373146966</v>
      </c>
      <c r="E88" s="4">
        <f>+[5]empalme!Q14</f>
        <v>9123529</v>
      </c>
      <c r="F88" s="4">
        <f>+[5]empalme!R14</f>
        <v>9072007</v>
      </c>
      <c r="G88" s="4">
        <f>+[5]empalme!S14</f>
        <v>9571971</v>
      </c>
      <c r="H88" s="4">
        <f>+[5]empalme!T14</f>
        <v>11042700</v>
      </c>
      <c r="J88" s="2">
        <f t="shared" si="71"/>
        <v>10.483037005440663</v>
      </c>
      <c r="K88" s="2">
        <f t="shared" si="72"/>
        <v>10.415145841680465</v>
      </c>
      <c r="L88" s="2">
        <f t="shared" si="73"/>
        <v>9.8564640976698872</v>
      </c>
      <c r="M88" s="2">
        <f t="shared" si="74"/>
        <v>10.068784694763117</v>
      </c>
      <c r="N88" s="2">
        <f t="shared" si="75"/>
        <v>9.8781058790146385</v>
      </c>
      <c r="O88" s="2">
        <f t="shared" si="75"/>
        <v>10.556686584403595</v>
      </c>
      <c r="P88" s="2">
        <f t="shared" si="76"/>
        <v>12.145268484321152</v>
      </c>
      <c r="U88" s="18">
        <f t="shared" si="77"/>
        <v>11.422588913407976</v>
      </c>
      <c r="V88" s="18">
        <f t="shared" si="78"/>
        <v>10.16787357021113</v>
      </c>
      <c r="W88" s="18">
        <f t="shared" si="79"/>
        <v>12.43205933668011</v>
      </c>
    </row>
    <row r="89" spans="1:23" x14ac:dyDescent="0.35">
      <c r="A89" t="s">
        <v>8</v>
      </c>
      <c r="B89" s="4">
        <f>+[5]empalme!$L15</f>
        <v>6750842.5742886262</v>
      </c>
      <c r="C89" s="4">
        <f>+[5]empalme!$N15</f>
        <v>5276800.7072402304</v>
      </c>
      <c r="D89" s="4">
        <f>+[5]empalme!$P15</f>
        <v>3647353.3406573161</v>
      </c>
      <c r="E89" s="4">
        <f>+[5]empalme!Q15</f>
        <v>2704037</v>
      </c>
      <c r="F89" s="4">
        <f>+[5]empalme!R15</f>
        <v>2617276</v>
      </c>
      <c r="G89" s="4">
        <f>+[5]empalme!S15</f>
        <v>2191817</v>
      </c>
      <c r="H89" s="4">
        <f>+[5]empalme!T15</f>
        <v>2097444</v>
      </c>
      <c r="J89" s="2">
        <f t="shared" si="71"/>
        <v>8.2253849375990082</v>
      </c>
      <c r="K89" s="2">
        <f t="shared" si="72"/>
        <v>6.0269391275414721</v>
      </c>
      <c r="L89" s="2">
        <f t="shared" si="73"/>
        <v>4.090326392630236</v>
      </c>
      <c r="M89" s="2">
        <f t="shared" si="74"/>
        <v>2.9841924500566801</v>
      </c>
      <c r="N89" s="2">
        <f t="shared" si="75"/>
        <v>2.849835702574294</v>
      </c>
      <c r="O89" s="2">
        <f t="shared" si="75"/>
        <v>2.4172999604123055</v>
      </c>
      <c r="P89" s="2">
        <f t="shared" si="76"/>
        <v>2.3068652151039597</v>
      </c>
      <c r="U89" s="18">
        <f t="shared" si="77"/>
        <v>8.9625926864484917</v>
      </c>
      <c r="V89" s="18">
        <f t="shared" si="78"/>
        <v>2.9334337447433523</v>
      </c>
      <c r="W89" s="18">
        <f t="shared" si="79"/>
        <v>2.3613381023992028</v>
      </c>
    </row>
    <row r="90" spans="1:23" x14ac:dyDescent="0.35">
      <c r="A90" t="s">
        <v>9</v>
      </c>
      <c r="B90" s="4">
        <f>+[5]empalme!$L16</f>
        <v>770.41391722073445</v>
      </c>
      <c r="C90" s="4">
        <f>+[5]empalme!$N16</f>
        <v>27.537087532659637</v>
      </c>
      <c r="D90" s="4">
        <f>+[5]empalme!$P16</f>
        <v>2386.0229480005019</v>
      </c>
      <c r="E90" s="4">
        <f>+[5]empalme!Q16</f>
        <v>789</v>
      </c>
      <c r="F90" s="4">
        <f>+[5]empalme!R16</f>
        <v>3503</v>
      </c>
      <c r="G90" s="4">
        <f>+[5]empalme!S16</f>
        <v>6026</v>
      </c>
      <c r="H90" s="4">
        <f>+[5]empalme!T16</f>
        <v>2239</v>
      </c>
      <c r="J90" s="2"/>
      <c r="K90" s="2"/>
      <c r="L90" s="2"/>
      <c r="M90" s="2"/>
      <c r="N90" s="2"/>
      <c r="O90" s="2"/>
      <c r="P90" s="2"/>
    </row>
    <row r="91" spans="1:23" x14ac:dyDescent="0.35">
      <c r="A91" t="s">
        <v>10</v>
      </c>
      <c r="B91" s="5">
        <f>SUM(B80:B90)</f>
        <v>82074042.674159899</v>
      </c>
      <c r="C91" s="4">
        <f>+[5]empalme!$N17</f>
        <v>87553603.167654082</v>
      </c>
      <c r="D91" s="4">
        <f>+[5]empalme!$P17</f>
        <v>89172613.299405724</v>
      </c>
      <c r="E91" s="4">
        <f>+[5]empalme!Q17</f>
        <v>90612807</v>
      </c>
      <c r="F91" s="4">
        <f>+[5]empalme!R17</f>
        <v>91843043</v>
      </c>
      <c r="G91" s="4">
        <f>+[5]empalme!S17</f>
        <v>90678141</v>
      </c>
      <c r="H91" s="4">
        <f>+[5]empalme!T17</f>
        <v>90924066</v>
      </c>
      <c r="J91" s="2">
        <f>SUM(J80:J89)</f>
        <v>99.999999999999986</v>
      </c>
      <c r="K91" s="2">
        <f t="shared" ref="K91:L91" si="80">SUM(K80:K89)</f>
        <v>100.00000000000001</v>
      </c>
      <c r="L91" s="2">
        <f t="shared" si="80"/>
        <v>100</v>
      </c>
      <c r="M91" s="2">
        <f>+E91/E$91*100</f>
        <v>100</v>
      </c>
      <c r="N91" s="2">
        <f t="shared" ref="N91:O91" si="81">+F91/F$91*100</f>
        <v>100</v>
      </c>
      <c r="O91" s="2">
        <f t="shared" si="81"/>
        <v>100</v>
      </c>
      <c r="P91" s="2">
        <f>+H91/H$91*100</f>
        <v>100</v>
      </c>
    </row>
    <row r="92" spans="1:23" x14ac:dyDescent="0.35">
      <c r="B92" s="4"/>
      <c r="C92" s="4"/>
      <c r="D92" s="4"/>
      <c r="E92" s="5"/>
      <c r="F92" s="5"/>
      <c r="G92" s="5"/>
      <c r="J92" s="2"/>
      <c r="K92" s="2"/>
      <c r="L92" s="2"/>
      <c r="M92" s="2"/>
      <c r="N92" s="2"/>
      <c r="O92" s="2"/>
      <c r="P92" s="2"/>
    </row>
    <row r="93" spans="1:23" x14ac:dyDescent="0.35">
      <c r="A93" t="s">
        <v>12</v>
      </c>
      <c r="B93" s="4">
        <f t="shared" ref="B93:H93" si="82">+B80+B81</f>
        <v>31379231.37737583</v>
      </c>
      <c r="C93" s="4">
        <f t="shared" ref="C93:D93" si="83">+C80+C81</f>
        <v>37394820.065848276</v>
      </c>
      <c r="D93" s="4">
        <f t="shared" si="83"/>
        <v>42057896.094570272</v>
      </c>
      <c r="E93" s="4">
        <f t="shared" si="82"/>
        <v>44281210</v>
      </c>
      <c r="F93" s="4">
        <f t="shared" ref="F93:G93" si="84">+F80+F81</f>
        <v>45300970</v>
      </c>
      <c r="G93" s="4">
        <f t="shared" si="84"/>
        <v>43103104</v>
      </c>
      <c r="H93" s="4">
        <f t="shared" si="82"/>
        <v>41882831</v>
      </c>
      <c r="J93" s="2">
        <f>+B93/B$91*100</f>
        <v>38.232832641074751</v>
      </c>
      <c r="K93" s="2">
        <f t="shared" ref="K93:L95" si="85">+C93/C$91*100</f>
        <v>42.710772273120412</v>
      </c>
      <c r="L93" s="2">
        <f t="shared" si="85"/>
        <v>47.164588474442027</v>
      </c>
      <c r="M93" s="2">
        <f>+E93/E$91*100</f>
        <v>48.868599777512692</v>
      </c>
      <c r="N93" s="2">
        <f t="shared" ref="N93:O95" si="86">+F93/F$91*100</f>
        <v>49.324334778411036</v>
      </c>
      <c r="O93" s="2">
        <f t="shared" si="86"/>
        <v>47.53417254109786</v>
      </c>
      <c r="P93" s="2">
        <f>+H93/H$91*100</f>
        <v>46.06352623957666</v>
      </c>
    </row>
    <row r="94" spans="1:23" x14ac:dyDescent="0.35">
      <c r="A94" t="s">
        <v>11</v>
      </c>
      <c r="B94" s="4">
        <f t="shared" ref="B94:H94" si="87">+B82+B83+B84</f>
        <v>14173006.853120878</v>
      </c>
      <c r="C94" s="4">
        <f t="shared" ref="C94:D94" si="88">+C82+C83+C84</f>
        <v>14857955.71907247</v>
      </c>
      <c r="D94" s="4">
        <f t="shared" si="88"/>
        <v>13003661.772503989</v>
      </c>
      <c r="E94" s="4">
        <f t="shared" si="87"/>
        <v>13092746</v>
      </c>
      <c r="F94" s="4">
        <f t="shared" ref="F94:G94" si="89">+F82+F83+F84</f>
        <v>12859055</v>
      </c>
      <c r="G94" s="4">
        <f t="shared" si="89"/>
        <v>12632608</v>
      </c>
      <c r="H94" s="4">
        <f t="shared" si="87"/>
        <v>13282379</v>
      </c>
      <c r="J94" s="2">
        <f>+B94/B$91*100</f>
        <v>17.268561887939136</v>
      </c>
      <c r="K94" s="2">
        <f t="shared" si="85"/>
        <v>16.970124793860698</v>
      </c>
      <c r="L94" s="2">
        <f t="shared" si="85"/>
        <v>14.582573383649674</v>
      </c>
      <c r="M94" s="2">
        <f>+E94/E$91*100</f>
        <v>14.449112033357492</v>
      </c>
      <c r="N94" s="2">
        <f t="shared" si="86"/>
        <v>14.001120367930318</v>
      </c>
      <c r="O94" s="2">
        <f t="shared" si="86"/>
        <v>13.931260456695954</v>
      </c>
      <c r="P94" s="2">
        <f>+H94/H$91*100</f>
        <v>14.608210547909284</v>
      </c>
    </row>
    <row r="95" spans="1:23" x14ac:dyDescent="0.35">
      <c r="A95" t="s">
        <v>15</v>
      </c>
      <c r="B95" s="4">
        <f t="shared" ref="B95:H95" si="90">+B87+B88</f>
        <v>18845679.71446225</v>
      </c>
      <c r="C95" s="4">
        <f t="shared" ref="C95:D95" si="91">+C87+C88</f>
        <v>18370186.471777983</v>
      </c>
      <c r="D95" s="4">
        <f t="shared" si="91"/>
        <v>19310470.220445924</v>
      </c>
      <c r="E95" s="4">
        <f t="shared" si="90"/>
        <v>19083606</v>
      </c>
      <c r="F95" s="4">
        <f t="shared" ref="F95:G95" si="92">+F87+F88</f>
        <v>19337687</v>
      </c>
      <c r="G95" s="4">
        <f t="shared" si="92"/>
        <v>19949661</v>
      </c>
      <c r="H95" s="4">
        <f t="shared" si="90"/>
        <v>20289914</v>
      </c>
      <c r="J95" s="2">
        <f>+B95/B$91*100</f>
        <v>22.961802660654858</v>
      </c>
      <c r="K95" s="2">
        <f t="shared" si="85"/>
        <v>20.981645308875979</v>
      </c>
      <c r="L95" s="2">
        <f t="shared" si="85"/>
        <v>21.655157907741408</v>
      </c>
      <c r="M95" s="2">
        <f>+E95/E$91*100</f>
        <v>21.06060570444529</v>
      </c>
      <c r="N95" s="2">
        <f t="shared" si="86"/>
        <v>21.055146223759159</v>
      </c>
      <c r="O95" s="2">
        <f t="shared" si="86"/>
        <v>22.000518294701255</v>
      </c>
      <c r="P95" s="2">
        <f>+H95/H$91*100</f>
        <v>22.315229501505137</v>
      </c>
    </row>
    <row r="96" spans="1:23" x14ac:dyDescent="0.35">
      <c r="J96" s="2"/>
    </row>
    <row r="97" spans="1:16" x14ac:dyDescent="0.35">
      <c r="J97" s="2"/>
    </row>
    <row r="98" spans="1:16" x14ac:dyDescent="0.35">
      <c r="A98" t="s">
        <v>19</v>
      </c>
      <c r="B98" s="4">
        <f>+[5]empalme!L20</f>
        <v>9384489.8654411938</v>
      </c>
      <c r="C98" s="4">
        <f>+[5]empalme!$M20</f>
        <v>7482879.9417241607</v>
      </c>
      <c r="D98" s="4">
        <f>+[5]empalme!$O20</f>
        <v>7124201.0937279556</v>
      </c>
      <c r="E98" s="4">
        <f>+[5]empalme!Q20</f>
        <v>7040382</v>
      </c>
      <c r="F98" s="4">
        <f>+[5]empalme!R20</f>
        <v>6824423</v>
      </c>
      <c r="G98" s="4">
        <f>+[5]empalme!S20</f>
        <v>11779955</v>
      </c>
      <c r="H98" s="4">
        <f>+[5]empalme!T20</f>
        <v>12955201</v>
      </c>
      <c r="J98" s="2"/>
    </row>
    <row r="99" spans="1:16" ht="29" x14ac:dyDescent="0.35">
      <c r="A99" s="6" t="s">
        <v>22</v>
      </c>
      <c r="B99" s="4">
        <f>+[5]empalme!L21</f>
        <v>91458532.539601088</v>
      </c>
      <c r="C99" s="4">
        <f>+[5]empalme!$M21</f>
        <v>95036483.109378248</v>
      </c>
      <c r="D99" s="4">
        <f>+[5]empalme!$O21</f>
        <v>96296814.39313367</v>
      </c>
      <c r="E99" s="4">
        <f>+[5]empalme!Q21</f>
        <v>97653189</v>
      </c>
      <c r="F99" s="4">
        <f>+[5]empalme!R21</f>
        <v>98667466</v>
      </c>
      <c r="G99" s="4">
        <f>+[5]empalme!S21</f>
        <v>102458096</v>
      </c>
      <c r="H99" s="4">
        <f>+[5]empalme!T21</f>
        <v>103879267</v>
      </c>
      <c r="J99" s="2"/>
    </row>
    <row r="100" spans="1:16" x14ac:dyDescent="0.35">
      <c r="A100" t="s">
        <v>21</v>
      </c>
      <c r="B100" s="4">
        <f>+[5]empalme!L22</f>
        <v>183524811.70503879</v>
      </c>
      <c r="C100" s="4">
        <f>+[5]empalme!$M22</f>
        <v>189810949.75814027</v>
      </c>
      <c r="D100" s="4">
        <f>+[5]empalme!$O22</f>
        <v>195570476.95072025</v>
      </c>
      <c r="E100" s="4">
        <f>+[5]empalme!Q22</f>
        <v>199170025</v>
      </c>
      <c r="F100" s="4">
        <f>+[5]empalme!R22</f>
        <v>200876625</v>
      </c>
      <c r="G100" s="4">
        <f>+[5]empalme!S22</f>
        <v>204302046</v>
      </c>
      <c r="H100" s="4">
        <f>+[5]empalme!T22</f>
        <v>207856136</v>
      </c>
      <c r="J100" s="2"/>
    </row>
    <row r="101" spans="1:16" ht="15" thickBot="1" x14ac:dyDescent="0.4">
      <c r="J101" s="19"/>
      <c r="K101" s="19"/>
      <c r="L101" s="19"/>
      <c r="M101" s="19"/>
      <c r="N101" s="19" t="e">
        <f>+#REF!+#REF!</f>
        <v>#REF!</v>
      </c>
      <c r="O101" s="19" t="e">
        <f>+#REF!+#REF!</f>
        <v>#REF!</v>
      </c>
      <c r="P101" s="19" t="e">
        <f>+#REF!+#REF!</f>
        <v>#REF!</v>
      </c>
    </row>
    <row r="102" spans="1:16" x14ac:dyDescent="0.35">
      <c r="A102" s="8"/>
      <c r="B102" s="22" t="s">
        <v>26</v>
      </c>
      <c r="C102" s="22"/>
      <c r="D102" s="22"/>
      <c r="E102" s="22"/>
      <c r="F102" s="22"/>
      <c r="G102" s="22"/>
      <c r="H102" s="22"/>
      <c r="I102" s="9"/>
      <c r="J102" s="22" t="s">
        <v>26</v>
      </c>
      <c r="K102" s="22"/>
      <c r="L102" s="22"/>
      <c r="M102" s="22"/>
      <c r="N102" s="22"/>
      <c r="O102" s="22"/>
      <c r="P102" s="22"/>
    </row>
    <row r="103" spans="1:16" ht="15" thickBot="1" x14ac:dyDescent="0.4">
      <c r="A103" s="10"/>
      <c r="B103" s="11">
        <v>2006</v>
      </c>
      <c r="C103" s="11">
        <v>2009</v>
      </c>
      <c r="D103" s="11">
        <v>2011</v>
      </c>
      <c r="E103" s="11">
        <v>2013</v>
      </c>
      <c r="F103" s="11">
        <v>2015</v>
      </c>
      <c r="G103" s="11">
        <v>2017</v>
      </c>
      <c r="H103" s="11"/>
      <c r="I103" s="12"/>
      <c r="J103" s="11">
        <v>2006</v>
      </c>
      <c r="K103" s="11">
        <v>2009</v>
      </c>
      <c r="L103" s="11">
        <v>2011</v>
      </c>
      <c r="M103" s="11">
        <v>2013</v>
      </c>
      <c r="N103" s="11">
        <v>2015</v>
      </c>
      <c r="O103" s="11">
        <v>2017</v>
      </c>
      <c r="P103" s="11"/>
    </row>
    <row r="104" spans="1:16" x14ac:dyDescent="0.35">
      <c r="A104" s="13"/>
      <c r="B104" s="14"/>
      <c r="C104" s="14"/>
      <c r="D104" s="14"/>
      <c r="E104" s="14"/>
      <c r="F104" s="14"/>
      <c r="G104" s="14"/>
      <c r="H104" s="14"/>
      <c r="I104" s="13"/>
      <c r="J104" s="21" t="s">
        <v>23</v>
      </c>
      <c r="K104" s="21"/>
      <c r="L104" s="21"/>
      <c r="M104" s="21"/>
      <c r="N104" s="21"/>
      <c r="O104" s="21"/>
      <c r="P104" s="21"/>
    </row>
    <row r="105" spans="1:16" x14ac:dyDescent="0.35">
      <c r="A105" t="s">
        <v>0</v>
      </c>
      <c r="B105" s="1">
        <f>+'[6]2006'!$B11</f>
        <v>3090031</v>
      </c>
      <c r="C105" s="1">
        <f>+'[6]2009'!$B11</f>
        <v>2810504</v>
      </c>
      <c r="D105" s="1">
        <f>+'[6]2011'!$B11</f>
        <v>3435603</v>
      </c>
      <c r="E105" s="1">
        <f>+'[6]2013'!$B11</f>
        <v>3727416</v>
      </c>
      <c r="F105" s="1">
        <f>+'[6]2015'!$B11</f>
        <v>3773221</v>
      </c>
      <c r="G105" s="1">
        <f>+'[6]2017'!$B11</f>
        <v>3792461</v>
      </c>
      <c r="J105" s="2">
        <f>+B105/(B$116-B$115)*100</f>
        <v>48.71099238429403</v>
      </c>
      <c r="K105" s="2">
        <f t="shared" ref="K105:O120" si="93">+C105/(C$116-C$115)*100</f>
        <v>46.38103821095693</v>
      </c>
      <c r="L105" s="2">
        <f t="shared" si="93"/>
        <v>50.7844862960646</v>
      </c>
      <c r="M105" s="2">
        <f t="shared" si="93"/>
        <v>53.204617365607675</v>
      </c>
      <c r="N105" s="2">
        <f t="shared" si="93"/>
        <v>51.201870787508675</v>
      </c>
      <c r="O105" s="2">
        <f t="shared" si="93"/>
        <v>49.754406836096209</v>
      </c>
    </row>
    <row r="106" spans="1:16" x14ac:dyDescent="0.35">
      <c r="A106" t="s">
        <v>1</v>
      </c>
      <c r="B106" s="1">
        <f>+'[6]2006'!$B12</f>
        <v>580054</v>
      </c>
      <c r="C106" s="1">
        <f>+'[6]2009'!$B12</f>
        <v>612238</v>
      </c>
      <c r="D106" s="1">
        <f>+'[6]2011'!$B12</f>
        <v>658246</v>
      </c>
      <c r="E106" s="1">
        <f>+'[6]2013'!$B12</f>
        <v>717129</v>
      </c>
      <c r="F106" s="1">
        <f>+'[6]2015'!$B12</f>
        <v>763072</v>
      </c>
      <c r="G106" s="1">
        <f>+'[6]2017'!$B12</f>
        <v>864594</v>
      </c>
      <c r="J106" s="2">
        <f t="shared" ref="J106:J120" si="94">+B106/(B$116-B$115)*100</f>
        <v>9.1439231439682285</v>
      </c>
      <c r="K106" s="2">
        <f t="shared" si="93"/>
        <v>10.103609200413823</v>
      </c>
      <c r="L106" s="2">
        <f t="shared" si="93"/>
        <v>9.7300779416129686</v>
      </c>
      <c r="M106" s="2">
        <f t="shared" si="93"/>
        <v>10.236199567416373</v>
      </c>
      <c r="N106" s="2">
        <f t="shared" si="93"/>
        <v>10.354737754710316</v>
      </c>
      <c r="O106" s="2">
        <f t="shared" si="93"/>
        <v>11.342861963260207</v>
      </c>
    </row>
    <row r="107" spans="1:16" x14ac:dyDescent="0.35">
      <c r="A107" t="s">
        <v>2</v>
      </c>
      <c r="B107" s="1">
        <f>+'[6]2006'!$B13</f>
        <v>422849</v>
      </c>
      <c r="C107" s="1">
        <f>+'[6]2009'!$B13</f>
        <v>440459</v>
      </c>
      <c r="D107" s="1">
        <f>+'[6]2011'!$B13</f>
        <v>381188</v>
      </c>
      <c r="E107" s="1">
        <f>+'[6]2013'!$B13</f>
        <v>316551</v>
      </c>
      <c r="F107" s="1">
        <f>+'[6]2015'!$B13</f>
        <v>447585</v>
      </c>
      <c r="G107" s="1">
        <f>+'[6]2017'!$B13</f>
        <v>383577</v>
      </c>
      <c r="J107" s="2">
        <f t="shared" si="94"/>
        <v>6.6657565631886362</v>
      </c>
      <c r="K107" s="2">
        <f t="shared" si="93"/>
        <v>7.268783716144819</v>
      </c>
      <c r="L107" s="2">
        <f t="shared" si="93"/>
        <v>5.6346547497555086</v>
      </c>
      <c r="M107" s="2">
        <f t="shared" si="93"/>
        <v>4.5184049303057332</v>
      </c>
      <c r="N107" s="2">
        <f t="shared" si="93"/>
        <v>6.0736408857119866</v>
      </c>
      <c r="O107" s="2">
        <f t="shared" si="93"/>
        <v>5.0322590294189649</v>
      </c>
    </row>
    <row r="108" spans="1:16" x14ac:dyDescent="0.35">
      <c r="A108" t="s">
        <v>3</v>
      </c>
      <c r="B108" s="1">
        <f>+'[6]2006'!$B14</f>
        <v>51810</v>
      </c>
      <c r="C108" s="1">
        <f>+'[6]2009'!$B14</f>
        <v>99571</v>
      </c>
      <c r="D108" s="1">
        <f>+'[6]2011'!$B14</f>
        <v>69981</v>
      </c>
      <c r="E108" s="1">
        <f>+'[6]2013'!$B14</f>
        <v>61747</v>
      </c>
      <c r="F108" s="1">
        <f>+'[6]2015'!$B14</f>
        <v>86740</v>
      </c>
      <c r="G108" s="1">
        <f>+'[6]2017'!$B14</f>
        <v>83477</v>
      </c>
      <c r="J108" s="2">
        <f t="shared" si="94"/>
        <v>0.81672854266843076</v>
      </c>
      <c r="K108" s="2">
        <f t="shared" si="93"/>
        <v>1.6431950837654714</v>
      </c>
      <c r="L108" s="2">
        <f t="shared" si="93"/>
        <v>1.034446976407023</v>
      </c>
      <c r="M108" s="2">
        <f t="shared" si="93"/>
        <v>0.88136808675881007</v>
      </c>
      <c r="N108" s="2">
        <f t="shared" si="93"/>
        <v>1.1770448304269754</v>
      </c>
      <c r="O108" s="2">
        <f t="shared" si="93"/>
        <v>1.0951592170510926</v>
      </c>
    </row>
    <row r="109" spans="1:16" x14ac:dyDescent="0.35">
      <c r="A109" t="s">
        <v>4</v>
      </c>
      <c r="B109" s="1">
        <f>+'[6]2006'!$B15</f>
        <v>212029</v>
      </c>
      <c r="C109" s="1">
        <f>+'[6]2009'!$B15</f>
        <v>219320</v>
      </c>
      <c r="D109" s="1">
        <f>+'[6]2011'!$B15</f>
        <v>229228</v>
      </c>
      <c r="E109" s="1">
        <f>+'[6]2013'!$B15</f>
        <v>218050</v>
      </c>
      <c r="F109" s="1">
        <f>+'[6]2015'!$B15</f>
        <v>208338</v>
      </c>
      <c r="G109" s="1">
        <f>+'[6]2017'!$B15</f>
        <v>202271</v>
      </c>
      <c r="J109" s="2">
        <f t="shared" si="94"/>
        <v>3.342407569454636</v>
      </c>
      <c r="K109" s="2">
        <f t="shared" si="93"/>
        <v>3.6193826091075034</v>
      </c>
      <c r="L109" s="2">
        <f t="shared" si="93"/>
        <v>3.3884084466902311</v>
      </c>
      <c r="M109" s="2">
        <f t="shared" si="93"/>
        <v>3.1124153613577752</v>
      </c>
      <c r="N109" s="2">
        <f t="shared" si="93"/>
        <v>2.8271059013315099</v>
      </c>
      <c r="O109" s="2">
        <f t="shared" si="93"/>
        <v>2.6536525029905427</v>
      </c>
    </row>
    <row r="110" spans="1:16" x14ac:dyDescent="0.35">
      <c r="A110" t="s">
        <v>5</v>
      </c>
      <c r="B110" s="1">
        <f>+'[6]2006'!$B16</f>
        <v>403781</v>
      </c>
      <c r="C110" s="1">
        <f>+'[6]2009'!$B16</f>
        <v>347991</v>
      </c>
      <c r="D110" s="1">
        <f>+'[6]2011'!$B16</f>
        <v>376490</v>
      </c>
      <c r="E110" s="1">
        <f>+'[6]2013'!$B16</f>
        <v>390366</v>
      </c>
      <c r="F110" s="1">
        <f>+'[6]2015'!$B16</f>
        <v>408504</v>
      </c>
      <c r="G110" s="1">
        <f>+'[6]2017'!$B16</f>
        <v>400306</v>
      </c>
      <c r="J110" s="2">
        <f t="shared" si="94"/>
        <v>6.3651701927659063</v>
      </c>
      <c r="K110" s="2">
        <f t="shared" si="93"/>
        <v>5.7428076487594799</v>
      </c>
      <c r="L110" s="2">
        <f t="shared" si="93"/>
        <v>5.5652097304622696</v>
      </c>
      <c r="M110" s="2">
        <f t="shared" si="93"/>
        <v>5.5720299699692246</v>
      </c>
      <c r="N110" s="2">
        <f t="shared" si="93"/>
        <v>5.5433193614104352</v>
      </c>
      <c r="O110" s="2">
        <f t="shared" si="93"/>
        <v>5.2517316810720871</v>
      </c>
    </row>
    <row r="111" spans="1:16" x14ac:dyDescent="0.35">
      <c r="A111" t="s">
        <v>14</v>
      </c>
      <c r="B111" s="1">
        <f>+'[6]2006'!$B17</f>
        <v>333097</v>
      </c>
      <c r="C111" s="1">
        <f>+'[6]2009'!$B17</f>
        <v>352298</v>
      </c>
      <c r="D111" s="1">
        <f>+'[6]2011'!$B17</f>
        <v>327575</v>
      </c>
      <c r="E111" s="1">
        <f>+'[6]2013'!$B17</f>
        <v>354689</v>
      </c>
      <c r="F111" s="1">
        <f>+'[6]2015'!$B17</f>
        <v>419409</v>
      </c>
      <c r="G111" s="1">
        <f>+'[6]2017'!$B17</f>
        <v>464110</v>
      </c>
      <c r="J111" s="2">
        <f t="shared" si="94"/>
        <v>5.2509134795835992</v>
      </c>
      <c r="K111" s="2">
        <f t="shared" si="93"/>
        <v>5.8138849827802082</v>
      </c>
      <c r="L111" s="2">
        <f t="shared" si="93"/>
        <v>4.8421567039129272</v>
      </c>
      <c r="M111" s="2">
        <f t="shared" si="93"/>
        <v>5.06278143593042</v>
      </c>
      <c r="N111" s="2">
        <f t="shared" si="93"/>
        <v>5.6912980779864801</v>
      </c>
      <c r="O111" s="2">
        <f t="shared" si="93"/>
        <v>6.0887950480441626</v>
      </c>
    </row>
    <row r="112" spans="1:16" x14ac:dyDescent="0.35">
      <c r="A112" t="s">
        <v>6</v>
      </c>
      <c r="B112" s="1">
        <f>+'[6]2006'!$B18</f>
        <v>444625</v>
      </c>
      <c r="C112" s="1">
        <f>+'[6]2009'!$B18</f>
        <v>363040</v>
      </c>
      <c r="D112" s="1">
        <f>+'[6]2011'!$B18</f>
        <v>565276</v>
      </c>
      <c r="E112" s="1">
        <f>+'[6]2013'!$B18</f>
        <v>541219</v>
      </c>
      <c r="F112" s="1">
        <f>+'[6]2015'!$B18</f>
        <v>1230139</v>
      </c>
      <c r="G112" s="1">
        <f>+'[6]2017'!$B18</f>
        <v>1396850</v>
      </c>
      <c r="J112" s="2">
        <f t="shared" si="94"/>
        <v>7.0090316209988623</v>
      </c>
      <c r="K112" s="2">
        <f t="shared" si="93"/>
        <v>5.991157497767591</v>
      </c>
      <c r="L112" s="2">
        <f t="shared" si="93"/>
        <v>8.3558115636452222</v>
      </c>
      <c r="M112" s="2">
        <f t="shared" si="93"/>
        <v>7.7252847028603249</v>
      </c>
      <c r="N112" s="2">
        <f t="shared" si="93"/>
        <v>16.692745569017855</v>
      </c>
      <c r="O112" s="2">
        <f t="shared" si="93"/>
        <v>18.325684348237463</v>
      </c>
    </row>
    <row r="113" spans="1:16" x14ac:dyDescent="0.35">
      <c r="A113" t="s">
        <v>7</v>
      </c>
      <c r="B113" s="1">
        <f>+'[6]2006'!$B19</f>
        <v>745183</v>
      </c>
      <c r="C113" s="1">
        <f>+'[6]2009'!$B19</f>
        <v>784191</v>
      </c>
      <c r="D113" s="1">
        <f>+'[6]2011'!$B19</f>
        <v>682270</v>
      </c>
      <c r="E113" s="1">
        <f>+'[6]2013'!$B19</f>
        <v>645880</v>
      </c>
      <c r="J113" s="2">
        <f t="shared" ref="J113" si="95">+B113/(B$116-B$115)*100</f>
        <v>11.747003003499117</v>
      </c>
      <c r="K113" s="2">
        <f t="shared" ref="K113" si="96">+C113/(C$116-C$115)*100</f>
        <v>12.941306162769569</v>
      </c>
      <c r="L113" s="2">
        <f t="shared" ref="L113" si="97">+D113/(D$116-D$115)*100</f>
        <v>10.085196533247874</v>
      </c>
      <c r="M113" s="2">
        <f t="shared" ref="M113" si="98">+E113/(E$116-E$115)*100</f>
        <v>9.2192012547294659</v>
      </c>
      <c r="N113" s="2">
        <f t="shared" ref="N113" si="99">+F113/(F$116-F$115)*100</f>
        <v>0</v>
      </c>
      <c r="O113" s="2"/>
    </row>
    <row r="114" spans="1:16" x14ac:dyDescent="0.35">
      <c r="A114" t="s">
        <v>8</v>
      </c>
      <c r="B114" s="1">
        <f>+'[6]2006'!$B20</f>
        <v>60142</v>
      </c>
      <c r="C114" s="1">
        <f>+'[6]2009'!$B20</f>
        <v>29985</v>
      </c>
      <c r="D114" s="1">
        <f>+'[6]2011'!$B20</f>
        <v>39207</v>
      </c>
      <c r="E114" s="1">
        <f>+'[6]2013'!$B20</f>
        <v>32766</v>
      </c>
      <c r="F114" s="1">
        <f>+'[6]2015'!$B19</f>
        <v>32295</v>
      </c>
      <c r="G114" s="1">
        <f>+'[6]2017'!$B19</f>
        <v>34716</v>
      </c>
      <c r="J114" s="2">
        <f t="shared" si="94"/>
        <v>0.9480734995785518</v>
      </c>
      <c r="K114" s="2">
        <f t="shared" si="93"/>
        <v>0.49483488753460003</v>
      </c>
      <c r="L114" s="2">
        <f t="shared" si="93"/>
        <v>0.57955105820137098</v>
      </c>
      <c r="M114" s="2">
        <f t="shared" si="93"/>
        <v>0.46769732506420031</v>
      </c>
      <c r="N114" s="2">
        <f t="shared" si="93"/>
        <v>0.43823683189577084</v>
      </c>
      <c r="O114" s="2">
        <f t="shared" si="93"/>
        <v>0.45544937382926709</v>
      </c>
    </row>
    <row r="115" spans="1:16" x14ac:dyDescent="0.35">
      <c r="A115" t="s">
        <v>9</v>
      </c>
      <c r="B115" s="1">
        <f>+'[6]2006'!$B21</f>
        <v>234724</v>
      </c>
      <c r="C115" s="1">
        <f>+'[6]2009'!$B21</f>
        <v>427730</v>
      </c>
      <c r="D115" s="1">
        <f>+'[6]2011'!$B21</f>
        <v>124261</v>
      </c>
      <c r="E115" s="1">
        <f>+'[6]2013'!$B21</f>
        <v>271946</v>
      </c>
      <c r="F115" s="1">
        <f>+'[6]2015'!$B20</f>
        <v>176752</v>
      </c>
      <c r="G115" s="1">
        <f>+'[6]2017'!$B20</f>
        <v>254290</v>
      </c>
      <c r="J115" s="2"/>
      <c r="K115" s="2"/>
      <c r="L115" s="2"/>
      <c r="M115" s="2"/>
      <c r="N115" s="2"/>
      <c r="O115" s="2"/>
    </row>
    <row r="116" spans="1:16" x14ac:dyDescent="0.35">
      <c r="A116" t="s">
        <v>10</v>
      </c>
      <c r="B116" s="1">
        <f>+'[6]2006'!$B22</f>
        <v>6578325</v>
      </c>
      <c r="C116" s="1">
        <f>+'[6]2009'!$B22</f>
        <v>6487327</v>
      </c>
      <c r="D116" s="1">
        <f>+'[6]2011'!$B22</f>
        <v>6889325</v>
      </c>
      <c r="E116" s="1">
        <f>+'[6]2013'!$B22</f>
        <v>7277759</v>
      </c>
      <c r="F116" s="1">
        <f>+'[6]2015'!$B21</f>
        <v>7546055</v>
      </c>
      <c r="G116" s="1">
        <f>+'[6]2017'!$B21</f>
        <v>7876652</v>
      </c>
      <c r="J116" s="2">
        <f>SUM(J105:J115)</f>
        <v>100</v>
      </c>
      <c r="K116" s="2">
        <f t="shared" ref="K116:O116" si="100">SUM(K105:K115)</f>
        <v>99.999999999999986</v>
      </c>
      <c r="L116" s="2">
        <f t="shared" si="100"/>
        <v>99.999999999999986</v>
      </c>
      <c r="M116" s="2">
        <f t="shared" si="100"/>
        <v>99.999999999999986</v>
      </c>
      <c r="N116" s="2">
        <f t="shared" si="100"/>
        <v>100</v>
      </c>
      <c r="O116" s="2">
        <f t="shared" si="100"/>
        <v>99.999999999999986</v>
      </c>
    </row>
    <row r="117" spans="1:16" x14ac:dyDescent="0.35">
      <c r="B117" s="1"/>
      <c r="J117" s="2"/>
      <c r="K117" s="2"/>
      <c r="L117" s="2"/>
      <c r="M117" s="2"/>
      <c r="N117" s="2"/>
      <c r="O117" s="2"/>
    </row>
    <row r="118" spans="1:16" x14ac:dyDescent="0.35">
      <c r="A118" t="s">
        <v>12</v>
      </c>
      <c r="B118" s="4">
        <f t="shared" ref="B118:F118" si="101">+B105+B106</f>
        <v>3670085</v>
      </c>
      <c r="C118" s="4">
        <f t="shared" si="101"/>
        <v>3422742</v>
      </c>
      <c r="D118" s="4">
        <f t="shared" si="101"/>
        <v>4093849</v>
      </c>
      <c r="E118" s="4">
        <f t="shared" si="101"/>
        <v>4444545</v>
      </c>
      <c r="F118" s="4">
        <f t="shared" si="101"/>
        <v>4536293</v>
      </c>
      <c r="G118" s="4">
        <f t="shared" ref="G118" si="102">+G105+G106</f>
        <v>4657055</v>
      </c>
      <c r="J118" s="2">
        <f t="shared" si="94"/>
        <v>57.854915528262261</v>
      </c>
      <c r="K118" s="2">
        <f t="shared" si="93"/>
        <v>56.484647411370759</v>
      </c>
      <c r="L118" s="2">
        <f t="shared" si="93"/>
        <v>60.514564237677568</v>
      </c>
      <c r="M118" s="2">
        <f t="shared" si="93"/>
        <v>63.440816933024045</v>
      </c>
      <c r="N118" s="2">
        <f t="shared" si="93"/>
        <v>61.556608542218981</v>
      </c>
      <c r="O118" s="2">
        <f t="shared" si="93"/>
        <v>61.097268799356421</v>
      </c>
    </row>
    <row r="119" spans="1:16" x14ac:dyDescent="0.35">
      <c r="A119" t="s">
        <v>11</v>
      </c>
      <c r="B119" s="4">
        <f t="shared" ref="B119:F119" si="103">+B107+B108+B109</f>
        <v>686688</v>
      </c>
      <c r="C119" s="4">
        <f t="shared" si="103"/>
        <v>759350</v>
      </c>
      <c r="D119" s="4">
        <f t="shared" si="103"/>
        <v>680397</v>
      </c>
      <c r="E119" s="4">
        <f t="shared" si="103"/>
        <v>596348</v>
      </c>
      <c r="F119" s="4">
        <f t="shared" si="103"/>
        <v>742663</v>
      </c>
      <c r="G119" s="4">
        <f t="shared" ref="G119" si="104">+G107+G108+G109</f>
        <v>669325</v>
      </c>
      <c r="J119" s="2">
        <f t="shared" si="94"/>
        <v>10.824892675311704</v>
      </c>
      <c r="K119" s="2">
        <f t="shared" si="93"/>
        <v>12.531361409017794</v>
      </c>
      <c r="L119" s="2">
        <f t="shared" si="93"/>
        <v>10.057510172852762</v>
      </c>
      <c r="M119" s="2">
        <f t="shared" si="93"/>
        <v>8.5121883784223176</v>
      </c>
      <c r="N119" s="2">
        <f t="shared" si="93"/>
        <v>10.077791617470472</v>
      </c>
      <c r="O119" s="2">
        <f t="shared" si="93"/>
        <v>8.7810707494606</v>
      </c>
    </row>
    <row r="120" spans="1:16" x14ac:dyDescent="0.35">
      <c r="A120" t="s">
        <v>15</v>
      </c>
      <c r="B120" s="4">
        <f t="shared" ref="B120:E120" si="105">+B112+B113</f>
        <v>1189808</v>
      </c>
      <c r="C120" s="4">
        <f t="shared" si="105"/>
        <v>1147231</v>
      </c>
      <c r="D120" s="4">
        <f t="shared" si="105"/>
        <v>1247546</v>
      </c>
      <c r="E120" s="4">
        <f t="shared" si="105"/>
        <v>1187099</v>
      </c>
      <c r="F120" s="4">
        <f>+F112+F114</f>
        <v>1262434</v>
      </c>
      <c r="G120" s="4">
        <f>+G112+G114</f>
        <v>1431566</v>
      </c>
      <c r="J120" s="2">
        <f t="shared" si="94"/>
        <v>18.756034624497978</v>
      </c>
      <c r="K120" s="2">
        <f t="shared" si="93"/>
        <v>18.932463660537159</v>
      </c>
      <c r="L120" s="2">
        <f t="shared" si="93"/>
        <v>18.441008096893096</v>
      </c>
      <c r="M120" s="2">
        <f t="shared" si="93"/>
        <v>16.944485957589787</v>
      </c>
      <c r="N120" s="2">
        <f t="shared" si="93"/>
        <v>17.130982400913627</v>
      </c>
      <c r="O120" s="2">
        <f t="shared" si="93"/>
        <v>18.781133722066727</v>
      </c>
    </row>
    <row r="123" spans="1:16" x14ac:dyDescent="0.35">
      <c r="A123" t="s">
        <v>19</v>
      </c>
      <c r="B123" s="4">
        <f>+'[6]2006'!$B$4</f>
        <v>519357</v>
      </c>
      <c r="C123" s="4">
        <f>+'[6]2009'!$B$4</f>
        <v>739954</v>
      </c>
      <c r="D123" s="4">
        <f>+'[6]2011'!$B$4</f>
        <v>574751</v>
      </c>
      <c r="E123" s="4">
        <f>+'[6]2013'!$B$4</f>
        <v>551021</v>
      </c>
      <c r="F123" s="4">
        <f>+'[6]2015'!$B$4</f>
        <v>608399</v>
      </c>
      <c r="G123" s="4">
        <f>+'[6]2017'!$B$4</f>
        <v>672176</v>
      </c>
    </row>
    <row r="124" spans="1:16" ht="29" x14ac:dyDescent="0.35">
      <c r="A124" s="6" t="s">
        <v>22</v>
      </c>
      <c r="B124" s="4">
        <f>+B123+B116</f>
        <v>7097682</v>
      </c>
      <c r="C124" s="4">
        <f t="shared" ref="C124:E124" si="106">+C123+C116</f>
        <v>7227281</v>
      </c>
      <c r="D124" s="4">
        <f t="shared" si="106"/>
        <v>7464076</v>
      </c>
      <c r="E124" s="4">
        <f t="shared" si="106"/>
        <v>7828780</v>
      </c>
      <c r="F124" s="4">
        <f t="shared" ref="F124" si="107">+F123+F116</f>
        <v>8154454</v>
      </c>
      <c r="G124" s="4">
        <f t="shared" ref="G124" si="108">+G123+G116</f>
        <v>8548828</v>
      </c>
    </row>
    <row r="125" spans="1:16" x14ac:dyDescent="0.35">
      <c r="A125" t="s">
        <v>21</v>
      </c>
      <c r="B125" s="4">
        <f>+'[6]2006'!$B$7</f>
        <v>16152353</v>
      </c>
      <c r="C125" s="4">
        <f>+'[6]2009'!$B$7</f>
        <v>16596618</v>
      </c>
      <c r="D125" s="4">
        <f>+'[6]2011'!$B$7</f>
        <v>16863590</v>
      </c>
      <c r="E125" s="4">
        <f>+'[6]2013'!$B$7</f>
        <v>17273117</v>
      </c>
      <c r="F125" s="4">
        <f>+'[6]2015'!$B$7</f>
        <v>17552505</v>
      </c>
      <c r="G125" s="4">
        <f>+'[6]2017'!$B$7</f>
        <v>17807414</v>
      </c>
    </row>
    <row r="126" spans="1:16" ht="15" thickBot="1" x14ac:dyDescent="0.4"/>
    <row r="127" spans="1:16" x14ac:dyDescent="0.35">
      <c r="A127" s="8"/>
      <c r="B127" s="22" t="s">
        <v>27</v>
      </c>
      <c r="C127" s="22"/>
      <c r="D127" s="22"/>
      <c r="E127" s="22"/>
      <c r="F127" s="22"/>
      <c r="G127" s="22"/>
      <c r="H127" s="22"/>
      <c r="I127" s="9"/>
      <c r="J127" s="22" t="s">
        <v>27</v>
      </c>
      <c r="K127" s="22"/>
      <c r="L127" s="22"/>
      <c r="M127" s="22"/>
      <c r="N127" s="22"/>
      <c r="O127" s="22"/>
      <c r="P127" s="22"/>
    </row>
    <row r="128" spans="1:16" ht="15" thickBot="1" x14ac:dyDescent="0.4">
      <c r="A128" s="10"/>
      <c r="B128" s="11">
        <v>2005</v>
      </c>
      <c r="C128" s="11">
        <v>2008</v>
      </c>
      <c r="D128" s="11">
        <v>2010</v>
      </c>
      <c r="E128" s="11">
        <v>2013</v>
      </c>
      <c r="F128" s="11">
        <v>2014</v>
      </c>
      <c r="G128" s="11">
        <v>2016</v>
      </c>
      <c r="H128" s="11">
        <v>2018</v>
      </c>
      <c r="I128" s="12"/>
      <c r="J128" s="11">
        <v>2005</v>
      </c>
      <c r="K128" s="11">
        <v>2008</v>
      </c>
      <c r="L128" s="11">
        <v>2010</v>
      </c>
      <c r="M128" s="11">
        <v>2013</v>
      </c>
      <c r="N128" s="11">
        <v>2014</v>
      </c>
      <c r="O128" s="11">
        <v>2016</v>
      </c>
      <c r="P128" s="11">
        <v>2018</v>
      </c>
    </row>
    <row r="129" spans="1:16" x14ac:dyDescent="0.35">
      <c r="A129" s="13"/>
      <c r="B129" s="14"/>
      <c r="C129" s="14"/>
      <c r="D129" s="14"/>
      <c r="E129" s="14"/>
      <c r="F129" s="14"/>
      <c r="G129" s="14"/>
      <c r="H129" s="14"/>
      <c r="I129" s="13"/>
      <c r="J129" s="21" t="s">
        <v>23</v>
      </c>
      <c r="K129" s="21"/>
      <c r="L129" s="21"/>
      <c r="M129" s="21"/>
      <c r="N129" s="21"/>
      <c r="O129" s="21"/>
      <c r="P129" s="21"/>
    </row>
    <row r="130" spans="1:16" x14ac:dyDescent="0.35">
      <c r="A130" t="s">
        <v>0</v>
      </c>
      <c r="B130" s="1">
        <f>+'[7]2005'!$B11</f>
        <v>1169872</v>
      </c>
      <c r="C130" s="1">
        <f>+'[7]2008'!$B11</f>
        <v>1888048</v>
      </c>
      <c r="D130" s="1">
        <f>+'[7]2010'!$B11</f>
        <v>2187976</v>
      </c>
      <c r="E130" s="1">
        <f>+'[7]2013'!$B11</f>
        <v>2801524</v>
      </c>
      <c r="F130" s="1">
        <f>+'[7]2014'!$B11</f>
        <v>2933296</v>
      </c>
      <c r="G130" s="1">
        <f>+'[7]2016'!$B11</f>
        <v>3059900</v>
      </c>
      <c r="H130" s="1">
        <f>+'[7]2018'!$B11</f>
        <v>2981696</v>
      </c>
      <c r="J130" s="2">
        <f>+B130/(B$141-B$140)*100</f>
        <v>8.9978165985885568</v>
      </c>
      <c r="K130" s="2">
        <f t="shared" ref="K130:P139" si="109">+C130/(C$141-C$140)*100</f>
        <v>12.450762049037346</v>
      </c>
      <c r="L130" s="2">
        <f t="shared" si="109"/>
        <v>13.836568351753204</v>
      </c>
      <c r="M130" s="2">
        <f t="shared" si="109"/>
        <v>16.672681436974653</v>
      </c>
      <c r="N130" s="2">
        <f t="shared" si="109"/>
        <v>17.294353565390349</v>
      </c>
      <c r="O130" s="2">
        <f t="shared" si="109"/>
        <v>17.935788248556413</v>
      </c>
      <c r="P130" s="2">
        <f t="shared" si="109"/>
        <v>17.378232727469406</v>
      </c>
    </row>
    <row r="131" spans="1:16" x14ac:dyDescent="0.35">
      <c r="A131" t="s">
        <v>1</v>
      </c>
      <c r="B131" s="1">
        <f>+'[7]2005'!$B12</f>
        <v>756472</v>
      </c>
      <c r="C131" s="1">
        <f>+'[7]2008'!$B12</f>
        <v>998064</v>
      </c>
      <c r="D131" s="1">
        <f>+'[7]2010'!$B12</f>
        <v>1109216</v>
      </c>
      <c r="E131" s="1">
        <f>+'[7]2013'!$B12</f>
        <v>1293624</v>
      </c>
      <c r="F131" s="1">
        <f>+'[7]2014'!$B12</f>
        <v>1233172</v>
      </c>
      <c r="G131" s="1">
        <f>+'[7]2016'!$B12</f>
        <v>1238344</v>
      </c>
      <c r="H131" s="1">
        <f>+'[7]2018'!$B12</f>
        <v>1172728</v>
      </c>
      <c r="J131" s="2">
        <f t="shared" ref="J131:J145" si="110">+B131/(B$141-B$140)*100</f>
        <v>5.8182402159958384</v>
      </c>
      <c r="K131" s="2">
        <f t="shared" si="109"/>
        <v>6.5817486492453625</v>
      </c>
      <c r="L131" s="2">
        <f t="shared" si="109"/>
        <v>7.0145847124732086</v>
      </c>
      <c r="M131" s="2">
        <f t="shared" si="109"/>
        <v>7.6987314230486312</v>
      </c>
      <c r="N131" s="2">
        <f t="shared" si="109"/>
        <v>7.2706309131228313</v>
      </c>
      <c r="O131" s="2">
        <f t="shared" si="109"/>
        <v>7.2586279822446311</v>
      </c>
      <c r="P131" s="2">
        <f t="shared" si="109"/>
        <v>6.8350160814582503</v>
      </c>
    </row>
    <row r="132" spans="1:16" x14ac:dyDescent="0.35">
      <c r="A132" t="s">
        <v>2</v>
      </c>
      <c r="B132" s="1">
        <f>+'[7]2005'!$B13</f>
        <v>1305740</v>
      </c>
      <c r="C132" s="1">
        <f>+'[7]2008'!$B13</f>
        <v>1513364</v>
      </c>
      <c r="D132" s="1">
        <f>+'[7]2010'!$B13</f>
        <v>1507796</v>
      </c>
      <c r="E132" s="1">
        <f>+'[7]2013'!$B13</f>
        <v>1444876</v>
      </c>
      <c r="F132" s="1">
        <f>+'[7]2014'!$B13</f>
        <v>1379456</v>
      </c>
      <c r="G132" s="1">
        <f>+'[7]2016'!$B13</f>
        <v>1337504</v>
      </c>
      <c r="H132" s="1">
        <f>+'[7]2018'!$B13</f>
        <v>1173832</v>
      </c>
      <c r="J132" s="2">
        <f t="shared" si="110"/>
        <v>10.042815834075029</v>
      </c>
      <c r="K132" s="2">
        <f t="shared" si="109"/>
        <v>9.9799025541614164</v>
      </c>
      <c r="L132" s="2">
        <f t="shared" si="109"/>
        <v>9.5351696794206493</v>
      </c>
      <c r="M132" s="2">
        <f t="shared" si="109"/>
        <v>8.5988759203669805</v>
      </c>
      <c r="N132" s="2">
        <f t="shared" si="109"/>
        <v>8.133103441282131</v>
      </c>
      <c r="O132" s="2">
        <f t="shared" si="109"/>
        <v>7.8398602979173173</v>
      </c>
      <c r="P132" s="2">
        <f t="shared" si="109"/>
        <v>6.8414505298162078</v>
      </c>
    </row>
    <row r="133" spans="1:16" x14ac:dyDescent="0.35">
      <c r="A133" t="s">
        <v>3</v>
      </c>
      <c r="B133" s="1">
        <f>+'[7]2005'!$B14</f>
        <v>275268</v>
      </c>
      <c r="C133" s="1">
        <f>+'[7]2008'!$B14</f>
        <v>309916</v>
      </c>
      <c r="D133" s="1">
        <f>+'[7]2010'!$B14</f>
        <v>289948</v>
      </c>
      <c r="E133" s="1">
        <f>+'[7]2013'!$B14</f>
        <v>211500</v>
      </c>
      <c r="F133" s="1">
        <f>+'[7]2014'!$B14</f>
        <v>170724</v>
      </c>
      <c r="G133" s="1">
        <f>+'[7]2016'!$B14</f>
        <v>198660</v>
      </c>
      <c r="H133" s="1">
        <f>+'[7]2018'!$B14</f>
        <v>215400</v>
      </c>
      <c r="J133" s="2">
        <f t="shared" si="110"/>
        <v>2.1171640824468616</v>
      </c>
      <c r="K133" s="2">
        <f t="shared" si="109"/>
        <v>2.0437459064544217</v>
      </c>
      <c r="L133" s="2">
        <f t="shared" si="109"/>
        <v>1.8336057253160627</v>
      </c>
      <c r="M133" s="2">
        <f t="shared" si="109"/>
        <v>1.2586978101633748</v>
      </c>
      <c r="N133" s="2">
        <f t="shared" si="109"/>
        <v>1.0065677715776731</v>
      </c>
      <c r="O133" s="2">
        <f t="shared" si="109"/>
        <v>1.1644575618347717</v>
      </c>
      <c r="P133" s="2">
        <f t="shared" si="109"/>
        <v>1.2554168263622147</v>
      </c>
    </row>
    <row r="134" spans="1:16" x14ac:dyDescent="0.35">
      <c r="A134" t="s">
        <v>4</v>
      </c>
      <c r="B134" s="1">
        <f>+'[7]2005'!$B15</f>
        <v>1266136</v>
      </c>
      <c r="C134" s="1">
        <f>+'[7]2008'!$B15</f>
        <v>1504208</v>
      </c>
      <c r="D134" s="1">
        <f>+'[7]2010'!$B15</f>
        <v>1549944</v>
      </c>
      <c r="E134" s="1">
        <f>+'[7]2013'!$B15</f>
        <v>1767876</v>
      </c>
      <c r="F134" s="1">
        <f>+'[7]2014'!$B15</f>
        <v>1756428</v>
      </c>
      <c r="G134" s="1">
        <f>+'[7]2016'!$B15</f>
        <v>1846568</v>
      </c>
      <c r="H134" s="1">
        <f>+'[7]2018'!$B15</f>
        <v>1850596</v>
      </c>
      <c r="J134" s="2">
        <f t="shared" si="110"/>
        <v>9.7382102630634133</v>
      </c>
      <c r="K134" s="2">
        <f t="shared" si="109"/>
        <v>9.91952316903933</v>
      </c>
      <c r="L134" s="2">
        <f t="shared" si="109"/>
        <v>9.8017099352962589</v>
      </c>
      <c r="M134" s="2">
        <f t="shared" si="109"/>
        <v>10.521142552436816</v>
      </c>
      <c r="N134" s="2">
        <f t="shared" si="109"/>
        <v>10.355684132849682</v>
      </c>
      <c r="O134" s="2">
        <f t="shared" si="109"/>
        <v>10.823769611608327</v>
      </c>
      <c r="P134" s="2">
        <f t="shared" si="109"/>
        <v>10.785837312899764</v>
      </c>
    </row>
    <row r="135" spans="1:16" x14ac:dyDescent="0.35">
      <c r="A135" t="s">
        <v>5</v>
      </c>
      <c r="B135" s="1">
        <f>+'[7]2005'!$B16</f>
        <v>509236</v>
      </c>
      <c r="C135" s="1">
        <f>+'[7]2008'!$B16</f>
        <v>462012</v>
      </c>
      <c r="D135" s="1">
        <f>+'[7]2010'!$B16</f>
        <v>444420</v>
      </c>
      <c r="E135" s="1">
        <f>+'[7]2013'!$B16</f>
        <v>429964</v>
      </c>
      <c r="F135" s="1">
        <f>+'[7]2014'!$B16</f>
        <v>429892</v>
      </c>
      <c r="G135" s="1">
        <f>+'[7]2016'!$B16</f>
        <v>423420</v>
      </c>
      <c r="H135" s="1">
        <f>+'[7]2018'!$B16</f>
        <v>406112</v>
      </c>
      <c r="J135" s="2">
        <f t="shared" si="110"/>
        <v>3.9166781779535218</v>
      </c>
      <c r="K135" s="2">
        <f t="shared" si="109"/>
        <v>3.0467453559442568</v>
      </c>
      <c r="L135" s="2">
        <f t="shared" si="109"/>
        <v>2.8104731070570055</v>
      </c>
      <c r="M135" s="2">
        <f t="shared" si="109"/>
        <v>2.5588404030689613</v>
      </c>
      <c r="N135" s="2">
        <f t="shared" si="109"/>
        <v>2.5345905230610168</v>
      </c>
      <c r="O135" s="2">
        <f t="shared" si="109"/>
        <v>2.4819018465321601</v>
      </c>
      <c r="P135" s="2">
        <f t="shared" si="109"/>
        <v>2.3669444669805562</v>
      </c>
    </row>
    <row r="136" spans="1:16" x14ac:dyDescent="0.35">
      <c r="A136" t="s">
        <v>14</v>
      </c>
      <c r="B136" s="4">
        <f>+'[7]2005'!$B$17+'[7]2005'!$B$18</f>
        <v>1105312</v>
      </c>
      <c r="C136" s="4">
        <f>+'[7]2008'!$B$17+'[7]2008'!$B$18</f>
        <v>1349928</v>
      </c>
      <c r="D136" s="4">
        <f>+'[7]2010'!$B$17+'[7]2010'!$B$18</f>
        <v>1481148</v>
      </c>
      <c r="E136" s="4">
        <f>+'[7]2013'!$B$17+'[7]2013'!$B$18</f>
        <v>1374816</v>
      </c>
      <c r="F136" s="4">
        <f>+'[7]2014'!$B$17+'[7]2014'!$B$18</f>
        <v>1313504</v>
      </c>
      <c r="G136" s="4">
        <f>+'[7]2016'!$B$17+'[7]2016'!$B$18</f>
        <v>1286356</v>
      </c>
      <c r="H136" s="4">
        <f>+'[7]2018'!$B$17+'[7]2018'!$B$18</f>
        <v>1358816</v>
      </c>
      <c r="J136" s="2">
        <f t="shared" si="110"/>
        <v>8.5012673696089092</v>
      </c>
      <c r="K136" s="2">
        <f t="shared" si="109"/>
        <v>8.9021212974102824</v>
      </c>
      <c r="L136" s="2">
        <f t="shared" si="109"/>
        <v>9.3666500642888924</v>
      </c>
      <c r="M136" s="2">
        <f t="shared" si="109"/>
        <v>8.1819285511941864</v>
      </c>
      <c r="N136" s="2">
        <f t="shared" si="109"/>
        <v>7.7442585356385747</v>
      </c>
      <c r="O136" s="2">
        <f t="shared" si="109"/>
        <v>7.5400532135886902</v>
      </c>
      <c r="P136" s="2">
        <f t="shared" si="109"/>
        <v>7.9195936412729759</v>
      </c>
    </row>
    <row r="137" spans="1:16" x14ac:dyDescent="0.35">
      <c r="A137" t="s">
        <v>28</v>
      </c>
      <c r="B137" s="4">
        <f>+'[7]2005'!$B$19+'[7]2005'!$B$20</f>
        <v>4320188</v>
      </c>
      <c r="C137" s="4">
        <f>+'[7]2008'!$B$19+'[7]2008'!$B$20</f>
        <v>5046352</v>
      </c>
      <c r="D137" s="4">
        <f>+'[7]2010'!$B$19+'[7]2010'!$B$20</f>
        <v>5274056</v>
      </c>
      <c r="E137" s="4">
        <f>+'[7]2013'!$B$19+'[7]2013'!$B$20</f>
        <v>5606760</v>
      </c>
      <c r="F137" s="4">
        <f>+'[7]2014'!$B$19+'[7]2014'!$B$20</f>
        <v>5754784</v>
      </c>
      <c r="G137" s="4">
        <f>+'[7]2016'!$B$19+'[7]2016'!$B$20</f>
        <v>5921576</v>
      </c>
      <c r="H137" s="4">
        <f>+'[7]2018'!$B$19+'[7]2018'!$B$20</f>
        <v>6270256</v>
      </c>
      <c r="J137" s="2">
        <f t="shared" si="110"/>
        <v>33.227788420804245</v>
      </c>
      <c r="K137" s="2">
        <f t="shared" si="109"/>
        <v>33.278247146091473</v>
      </c>
      <c r="L137" s="2">
        <f t="shared" si="109"/>
        <v>33.352667641223711</v>
      </c>
      <c r="M137" s="2">
        <f t="shared" si="109"/>
        <v>33.367454061993399</v>
      </c>
      <c r="N137" s="2">
        <f t="shared" si="109"/>
        <v>33.929500871528596</v>
      </c>
      <c r="O137" s="2">
        <f t="shared" si="109"/>
        <v>34.709674575552697</v>
      </c>
      <c r="P137" s="2">
        <f t="shared" si="109"/>
        <v>36.544962339826533</v>
      </c>
    </row>
    <row r="138" spans="1:16" x14ac:dyDescent="0.35">
      <c r="J138" s="2">
        <f t="shared" si="110"/>
        <v>0</v>
      </c>
      <c r="K138" s="2">
        <f t="shared" si="109"/>
        <v>0</v>
      </c>
      <c r="L138" s="2">
        <f t="shared" si="109"/>
        <v>0</v>
      </c>
      <c r="M138" s="2">
        <f t="shared" si="109"/>
        <v>0</v>
      </c>
      <c r="N138" s="2">
        <f t="shared" si="109"/>
        <v>0</v>
      </c>
      <c r="O138" s="2">
        <f t="shared" si="109"/>
        <v>0</v>
      </c>
      <c r="P138" s="2">
        <f t="shared" si="109"/>
        <v>0</v>
      </c>
    </row>
    <row r="139" spans="1:16" x14ac:dyDescent="0.35">
      <c r="A139" t="s">
        <v>8</v>
      </c>
      <c r="B139" s="4">
        <f>+'[7]2005'!$B21</f>
        <v>2293508</v>
      </c>
      <c r="C139" s="4">
        <f>+'[7]2008'!$B21</f>
        <v>2092224</v>
      </c>
      <c r="D139" s="4">
        <f>+'[7]2010'!$B21</f>
        <v>1968492</v>
      </c>
      <c r="E139" s="4">
        <f>+'[7]2013'!$B21</f>
        <v>1872140</v>
      </c>
      <c r="F139" s="4">
        <f>+'[7]2014'!$B21</f>
        <v>1989748</v>
      </c>
      <c r="G139" s="4">
        <f>+'[7]2016'!$B21</f>
        <v>1747976</v>
      </c>
      <c r="H139" s="4">
        <f>+'[7]2018'!$B21</f>
        <v>1728212</v>
      </c>
      <c r="J139" s="2">
        <f t="shared" si="110"/>
        <v>17.640019037463624</v>
      </c>
      <c r="K139" s="2">
        <f t="shared" si="109"/>
        <v>13.797203872616116</v>
      </c>
      <c r="L139" s="2">
        <f t="shared" si="109"/>
        <v>12.448570783171006</v>
      </c>
      <c r="M139" s="2">
        <f t="shared" si="109"/>
        <v>11.141647840753006</v>
      </c>
      <c r="N139" s="2">
        <f t="shared" si="109"/>
        <v>11.731310245549144</v>
      </c>
      <c r="O139" s="2">
        <f t="shared" si="109"/>
        <v>10.245866662164989</v>
      </c>
      <c r="P139" s="2">
        <f t="shared" si="109"/>
        <v>10.072546073914094</v>
      </c>
    </row>
    <row r="140" spans="1:16" x14ac:dyDescent="0.35">
      <c r="A140" t="s">
        <v>9</v>
      </c>
      <c r="B140" s="4">
        <f>+'[7]2005'!$B22</f>
        <v>23700</v>
      </c>
      <c r="C140" s="4">
        <f>+'[7]2008'!$B22</f>
        <v>33072</v>
      </c>
      <c r="D140" s="4">
        <f>+'[7]2010'!$B22</f>
        <v>47824</v>
      </c>
      <c r="E140" s="4">
        <f>+'[7]2013'!$B22</f>
        <v>43500</v>
      </c>
      <c r="F140" s="4">
        <f>+'[7]2014'!$B22</f>
        <v>44008</v>
      </c>
      <c r="G140" s="4">
        <f>+'[7]2016'!$B22</f>
        <v>23720</v>
      </c>
      <c r="H140" s="4">
        <f>+'[7]2018'!$B22</f>
        <v>20288</v>
      </c>
      <c r="J140" s="2"/>
      <c r="K140" s="2"/>
      <c r="L140" s="2"/>
      <c r="M140" s="2"/>
      <c r="N140" s="2"/>
      <c r="O140" s="2"/>
      <c r="P140" s="2"/>
    </row>
    <row r="141" spans="1:16" x14ac:dyDescent="0.35">
      <c r="A141" t="s">
        <v>10</v>
      </c>
      <c r="B141" s="4">
        <f>+'[7]2005'!$B23</f>
        <v>13025432</v>
      </c>
      <c r="C141" s="4">
        <f>+'[7]2008'!$B23</f>
        <v>15197188</v>
      </c>
      <c r="D141" s="4">
        <f>+'[7]2010'!$B23</f>
        <v>15860820</v>
      </c>
      <c r="E141" s="4">
        <f>+'[7]2013'!$B23</f>
        <v>16846580</v>
      </c>
      <c r="F141" s="4">
        <f>+'[7]2014'!$B23</f>
        <v>17005012</v>
      </c>
      <c r="G141" s="4">
        <f>+'[7]2016'!$B23</f>
        <v>17084024</v>
      </c>
      <c r="H141" s="4">
        <f>+'[7]2018'!$B23</f>
        <v>17177936</v>
      </c>
      <c r="J141" s="2">
        <f>SUM(J130:J140)</f>
        <v>100</v>
      </c>
      <c r="K141" s="2">
        <f t="shared" ref="K141:P141" si="111">SUM(K130:K140)</f>
        <v>100</v>
      </c>
      <c r="L141" s="2">
        <f t="shared" si="111"/>
        <v>100</v>
      </c>
      <c r="M141" s="2">
        <f t="shared" si="111"/>
        <v>100.00000000000001</v>
      </c>
      <c r="N141" s="2">
        <f t="shared" si="111"/>
        <v>100</v>
      </c>
      <c r="O141" s="2">
        <f t="shared" si="111"/>
        <v>100</v>
      </c>
      <c r="P141" s="2">
        <f t="shared" si="111"/>
        <v>100.00000000000001</v>
      </c>
    </row>
    <row r="142" spans="1:16" x14ac:dyDescent="0.35">
      <c r="B142" s="1"/>
      <c r="C142" s="1"/>
      <c r="D142" s="1"/>
      <c r="E142" s="1"/>
      <c r="F142" s="1"/>
      <c r="G142" s="1"/>
      <c r="H142" s="1"/>
    </row>
    <row r="143" spans="1:16" x14ac:dyDescent="0.35">
      <c r="A143" t="s">
        <v>12</v>
      </c>
      <c r="B143" s="4">
        <f t="shared" ref="B143:H143" si="112">+B130+B131</f>
        <v>1926344</v>
      </c>
      <c r="C143" s="4">
        <f t="shared" si="112"/>
        <v>2886112</v>
      </c>
      <c r="D143" s="4">
        <f t="shared" si="112"/>
        <v>3297192</v>
      </c>
      <c r="E143" s="4">
        <f t="shared" si="112"/>
        <v>4095148</v>
      </c>
      <c r="F143" s="4">
        <f t="shared" si="112"/>
        <v>4166468</v>
      </c>
      <c r="G143" s="4">
        <f t="shared" si="112"/>
        <v>4298244</v>
      </c>
      <c r="H143" s="4">
        <f t="shared" si="112"/>
        <v>4154424</v>
      </c>
      <c r="J143" s="2">
        <f t="shared" si="110"/>
        <v>14.816056814584394</v>
      </c>
      <c r="K143" s="2">
        <f t="shared" ref="K143:K145" si="113">+C143/(C$141-C$140)*100</f>
        <v>19.03251069828271</v>
      </c>
      <c r="L143" s="2">
        <f t="shared" ref="L143:L145" si="114">+D143/(D$141-D$140)*100</f>
        <v>20.851153064226413</v>
      </c>
      <c r="M143" s="2">
        <f t="shared" ref="M143:M145" si="115">+E143/(E$141-E$140)*100</f>
        <v>24.37141286002328</v>
      </c>
      <c r="N143" s="2">
        <f t="shared" ref="N143:N145" si="116">+F143/(F$141-F$140)*100</f>
        <v>24.564984478513182</v>
      </c>
      <c r="O143" s="2">
        <f t="shared" ref="O143:O145" si="117">+G143/(G$141-G$140)*100</f>
        <v>25.194416230801046</v>
      </c>
      <c r="P143" s="2">
        <f t="shared" ref="P143:P145" si="118">+H143/(H$141-H$140)*100</f>
        <v>24.213248808927656</v>
      </c>
    </row>
    <row r="144" spans="1:16" x14ac:dyDescent="0.35">
      <c r="A144" t="s">
        <v>11</v>
      </c>
      <c r="B144" s="4">
        <f t="shared" ref="B144:H144" si="119">+B132+B133+B134</f>
        <v>2847144</v>
      </c>
      <c r="C144" s="4">
        <f t="shared" si="119"/>
        <v>3327488</v>
      </c>
      <c r="D144" s="4">
        <f t="shared" si="119"/>
        <v>3347688</v>
      </c>
      <c r="E144" s="4">
        <f t="shared" si="119"/>
        <v>3424252</v>
      </c>
      <c r="F144" s="4">
        <f t="shared" si="119"/>
        <v>3306608</v>
      </c>
      <c r="G144" s="4">
        <f t="shared" si="119"/>
        <v>3382732</v>
      </c>
      <c r="H144" s="4">
        <f t="shared" si="119"/>
        <v>3239828</v>
      </c>
      <c r="J144" s="2">
        <f t="shared" si="110"/>
        <v>21.898190179585306</v>
      </c>
      <c r="K144" s="2">
        <f t="shared" si="113"/>
        <v>21.943171629655168</v>
      </c>
      <c r="L144" s="2">
        <f t="shared" si="114"/>
        <v>21.170485340032972</v>
      </c>
      <c r="M144" s="2">
        <f t="shared" si="115"/>
        <v>20.378716282967172</v>
      </c>
      <c r="N144" s="2">
        <f t="shared" si="116"/>
        <v>19.495355345709488</v>
      </c>
      <c r="O144" s="2">
        <f t="shared" si="117"/>
        <v>19.828087471360416</v>
      </c>
      <c r="P144" s="2">
        <f t="shared" si="118"/>
        <v>18.882704669078183</v>
      </c>
    </row>
    <row r="145" spans="1:16" x14ac:dyDescent="0.35">
      <c r="A145" t="s">
        <v>15</v>
      </c>
      <c r="B145" s="4">
        <f t="shared" ref="B145:H145" si="120">+B137+B138</f>
        <v>4320188</v>
      </c>
      <c r="C145" s="4">
        <f t="shared" si="120"/>
        <v>5046352</v>
      </c>
      <c r="D145" s="4">
        <f t="shared" si="120"/>
        <v>5274056</v>
      </c>
      <c r="E145" s="4">
        <f t="shared" si="120"/>
        <v>5606760</v>
      </c>
      <c r="F145" s="4">
        <f t="shared" si="120"/>
        <v>5754784</v>
      </c>
      <c r="G145" s="4">
        <f t="shared" si="120"/>
        <v>5921576</v>
      </c>
      <c r="H145" s="4">
        <f t="shared" si="120"/>
        <v>6270256</v>
      </c>
      <c r="J145" s="2">
        <f t="shared" si="110"/>
        <v>33.227788420804245</v>
      </c>
      <c r="K145" s="2">
        <f t="shared" si="113"/>
        <v>33.278247146091473</v>
      </c>
      <c r="L145" s="2">
        <f t="shared" si="114"/>
        <v>33.352667641223711</v>
      </c>
      <c r="M145" s="2">
        <f t="shared" si="115"/>
        <v>33.367454061993399</v>
      </c>
      <c r="N145" s="2">
        <f t="shared" si="116"/>
        <v>33.929500871528596</v>
      </c>
      <c r="O145" s="2">
        <f t="shared" si="117"/>
        <v>34.709674575552697</v>
      </c>
      <c r="P145" s="2">
        <f t="shared" si="118"/>
        <v>36.544962339826533</v>
      </c>
    </row>
    <row r="148" spans="1:16" x14ac:dyDescent="0.35">
      <c r="A148" t="s">
        <v>19</v>
      </c>
      <c r="B148" s="4">
        <f>+'[7]2005'!$B$4</f>
        <v>1236028</v>
      </c>
      <c r="C148" s="4">
        <f>+'[7]2008'!$B$4</f>
        <v>946956</v>
      </c>
      <c r="D148" s="4">
        <f>+'[7]2010'!$B$4</f>
        <v>843460</v>
      </c>
      <c r="E148" s="4">
        <f>+'[7]2013'!$B$4</f>
        <v>680248</v>
      </c>
      <c r="F148" s="4">
        <f>+'[7]2014'!$B$4</f>
        <v>756796</v>
      </c>
      <c r="G148" s="4">
        <f>+'[7]2016'!$B$4</f>
        <v>857432</v>
      </c>
      <c r="H148" s="4">
        <f>+'[7]2018'!$B$4</f>
        <v>793616</v>
      </c>
    </row>
    <row r="149" spans="1:16" ht="29" x14ac:dyDescent="0.35">
      <c r="A149" s="6" t="s">
        <v>22</v>
      </c>
      <c r="B149" s="4">
        <f>+B148+B141</f>
        <v>14261460</v>
      </c>
      <c r="C149" s="4">
        <f t="shared" ref="C149:H149" si="121">+C148+C141</f>
        <v>16144144</v>
      </c>
      <c r="D149" s="4">
        <f t="shared" si="121"/>
        <v>16704280</v>
      </c>
      <c r="E149" s="4">
        <f t="shared" si="121"/>
        <v>17526828</v>
      </c>
      <c r="F149" s="4">
        <f t="shared" si="121"/>
        <v>17761808</v>
      </c>
      <c r="G149" s="4">
        <f t="shared" si="121"/>
        <v>17941456</v>
      </c>
      <c r="H149" s="4">
        <f t="shared" si="121"/>
        <v>17971552</v>
      </c>
    </row>
    <row r="150" spans="1:16" x14ac:dyDescent="0.35">
      <c r="A150" t="s">
        <v>21</v>
      </c>
      <c r="B150" s="4">
        <f>+'[7]2005'!$B$7</f>
        <v>26895904</v>
      </c>
      <c r="C150" s="4">
        <f>+'[7]2008'!$B$7</f>
        <v>28415272</v>
      </c>
      <c r="D150" s="4">
        <f>+'[7]2010'!$B$7</f>
        <v>29031992</v>
      </c>
      <c r="E150" s="4">
        <f>+'[7]2013'!$B$7</f>
        <v>30643776</v>
      </c>
      <c r="F150" s="4">
        <f>+'[7]2014'!$B$7</f>
        <v>31209604</v>
      </c>
      <c r="G150" s="4">
        <f>+'[7]2016'!$B$7</f>
        <v>31909060</v>
      </c>
      <c r="H150" s="4">
        <f>+'[7]2018'!$B$7</f>
        <v>33763736</v>
      </c>
    </row>
    <row r="151" spans="1:16" ht="15" thickBot="1" x14ac:dyDescent="0.4"/>
    <row r="152" spans="1:16" x14ac:dyDescent="0.35">
      <c r="A152" s="8"/>
      <c r="B152" s="22" t="s">
        <v>29</v>
      </c>
      <c r="C152" s="22"/>
      <c r="D152" s="22"/>
      <c r="E152" s="22"/>
      <c r="F152" s="22"/>
      <c r="G152" s="22"/>
      <c r="H152" s="22"/>
      <c r="I152" s="9"/>
      <c r="J152" s="22" t="s">
        <v>29</v>
      </c>
      <c r="K152" s="22"/>
      <c r="L152" s="22"/>
      <c r="M152" s="22"/>
      <c r="N152" s="22"/>
      <c r="O152" s="22"/>
      <c r="P152" s="22"/>
    </row>
    <row r="153" spans="1:16" ht="15" thickBot="1" x14ac:dyDescent="0.4">
      <c r="A153" s="10"/>
      <c r="B153" s="11">
        <v>2005</v>
      </c>
      <c r="C153" s="11">
        <v>2008</v>
      </c>
      <c r="D153" s="11">
        <v>2010</v>
      </c>
      <c r="E153" s="11">
        <v>2013</v>
      </c>
      <c r="F153" s="11">
        <v>2014</v>
      </c>
      <c r="G153" s="11">
        <v>2016</v>
      </c>
      <c r="H153" s="11">
        <v>2018</v>
      </c>
      <c r="I153" s="12"/>
      <c r="J153" s="11">
        <v>2005</v>
      </c>
      <c r="K153" s="11">
        <v>2008</v>
      </c>
      <c r="L153" s="11">
        <v>2010</v>
      </c>
      <c r="M153" s="11">
        <v>2013</v>
      </c>
      <c r="N153" s="11">
        <v>2014</v>
      </c>
      <c r="O153" s="11">
        <v>2016</v>
      </c>
      <c r="P153" s="11">
        <v>2018</v>
      </c>
    </row>
    <row r="154" spans="1:16" x14ac:dyDescent="0.35">
      <c r="A154" s="13"/>
      <c r="B154" s="14"/>
      <c r="C154" s="14"/>
      <c r="D154" s="14"/>
      <c r="E154" s="14"/>
      <c r="F154" s="14"/>
      <c r="G154" s="14"/>
      <c r="H154" s="14"/>
      <c r="I154" s="13"/>
      <c r="J154" s="21" t="s">
        <v>23</v>
      </c>
      <c r="K154" s="21"/>
      <c r="L154" s="21"/>
      <c r="M154" s="21"/>
      <c r="N154" s="21"/>
      <c r="O154" s="21"/>
      <c r="P154" s="21"/>
    </row>
    <row r="155" spans="1:16" x14ac:dyDescent="0.35">
      <c r="A155" t="s">
        <v>0</v>
      </c>
      <c r="B155" s="1">
        <f>+'[8]2005'!$B11</f>
        <v>334510</v>
      </c>
      <c r="C155" s="1">
        <f>+'[8]2008'!$B11</f>
        <v>538083</v>
      </c>
      <c r="D155" s="1">
        <f>+'[8]2010'!$B11</f>
        <v>639253</v>
      </c>
      <c r="E155" s="1">
        <f>+'[8]2013'!$B11</f>
        <v>731912</v>
      </c>
      <c r="F155" s="1">
        <f>+'[8]2014'!$B11</f>
        <v>739234</v>
      </c>
      <c r="G155" s="1">
        <f>+'[8]2016'!$B11</f>
        <v>724367</v>
      </c>
      <c r="H155" s="1">
        <f>+'[8]2018'!$B11</f>
        <v>733159</v>
      </c>
      <c r="J155" s="2">
        <f>+B155/(B$166-B$165)*100</f>
        <v>35.366334581954931</v>
      </c>
      <c r="K155" s="2">
        <f t="shared" ref="K155:P164" si="122">+C155/(C$166-C$165)*100</f>
        <v>38.605937940124107</v>
      </c>
      <c r="L155" s="2">
        <f t="shared" si="122"/>
        <v>40.976653192670454</v>
      </c>
      <c r="M155" s="2">
        <f t="shared" si="122"/>
        <v>44.834554690950476</v>
      </c>
      <c r="N155" s="2">
        <f t="shared" si="122"/>
        <v>44.3868951798121</v>
      </c>
      <c r="O155" s="2">
        <f t="shared" si="122"/>
        <v>43.790942527512655</v>
      </c>
      <c r="P155" s="2">
        <f t="shared" si="122"/>
        <v>44.115684387938877</v>
      </c>
    </row>
    <row r="156" spans="1:16" x14ac:dyDescent="0.35">
      <c r="A156" t="s">
        <v>1</v>
      </c>
      <c r="B156" s="1">
        <f>+'[8]2005'!$B12</f>
        <v>157103</v>
      </c>
      <c r="C156" s="1">
        <f>+'[8]2008'!$B12</f>
        <v>201273</v>
      </c>
      <c r="D156" s="1">
        <f>+'[8]2010'!$B12</f>
        <v>213297</v>
      </c>
      <c r="E156" s="1">
        <f>+'[8]2013'!$B12</f>
        <v>248169</v>
      </c>
      <c r="F156" s="1">
        <f>+'[8]2014'!$B12</f>
        <v>248731</v>
      </c>
      <c r="G156" s="1">
        <f>+'[8]2016'!$B12</f>
        <v>256418</v>
      </c>
      <c r="H156" s="1">
        <f>+'[8]2018'!$B12</f>
        <v>256627</v>
      </c>
      <c r="J156" s="2">
        <f t="shared" ref="J156:J164" si="123">+B156/(B$166-B$165)*100</f>
        <v>16.609839053627294</v>
      </c>
      <c r="K156" s="2">
        <f t="shared" si="122"/>
        <v>14.440770191629543</v>
      </c>
      <c r="L156" s="2">
        <f t="shared" si="122"/>
        <v>13.672516509170906</v>
      </c>
      <c r="M156" s="2">
        <f t="shared" si="122"/>
        <v>15.202027843645807</v>
      </c>
      <c r="N156" s="2">
        <f t="shared" si="122"/>
        <v>14.934914823952688</v>
      </c>
      <c r="O156" s="2">
        <f t="shared" si="122"/>
        <v>15.501514979312613</v>
      </c>
      <c r="P156" s="2">
        <f t="shared" si="122"/>
        <v>15.441774209173712</v>
      </c>
    </row>
    <row r="157" spans="1:16" x14ac:dyDescent="0.35">
      <c r="A157" t="s">
        <v>2</v>
      </c>
      <c r="B157" s="1">
        <f>+'[8]2005'!$B13</f>
        <v>51928</v>
      </c>
      <c r="C157" s="1">
        <f>+'[8]2008'!$B13</f>
        <v>57523</v>
      </c>
      <c r="D157" s="1">
        <f>+'[8]2010'!$B13</f>
        <v>71122</v>
      </c>
      <c r="E157" s="1">
        <f>+'[8]2013'!$B13</f>
        <v>42510</v>
      </c>
      <c r="F157" s="1">
        <f>+'[8]2014'!$B13</f>
        <v>47096</v>
      </c>
      <c r="G157" s="1">
        <f>+'[8]2016'!$B13</f>
        <v>46297</v>
      </c>
      <c r="H157" s="1">
        <f>+'[8]2018'!$B13</f>
        <v>38725</v>
      </c>
      <c r="J157" s="2">
        <f t="shared" si="123"/>
        <v>5.4901289114578216</v>
      </c>
      <c r="K157" s="2">
        <f t="shared" si="122"/>
        <v>4.1271130441395822</v>
      </c>
      <c r="L157" s="2">
        <f t="shared" si="122"/>
        <v>4.5589798223381166</v>
      </c>
      <c r="M157" s="2">
        <f t="shared" si="122"/>
        <v>2.6040246913731502</v>
      </c>
      <c r="N157" s="2">
        <f t="shared" si="122"/>
        <v>2.8278531769215571</v>
      </c>
      <c r="O157" s="2">
        <f t="shared" si="122"/>
        <v>2.7988426670406756</v>
      </c>
      <c r="P157" s="2">
        <f t="shared" si="122"/>
        <v>2.3301628677039123</v>
      </c>
    </row>
    <row r="158" spans="1:16" x14ac:dyDescent="0.35">
      <c r="A158" t="s">
        <v>3</v>
      </c>
      <c r="B158" s="1">
        <f>+'[8]2005'!$B14</f>
        <v>2410</v>
      </c>
      <c r="C158" s="1">
        <f>+'[8]2008'!$B14</f>
        <v>3659</v>
      </c>
      <c r="D158" s="1">
        <f>+'[8]2010'!$B14</f>
        <v>349</v>
      </c>
      <c r="E158" s="1">
        <f>+'[8]2013'!$B14</f>
        <v>179</v>
      </c>
      <c r="F158" s="1">
        <f>+'[8]2014'!$B14</f>
        <v>203</v>
      </c>
      <c r="G158" s="1">
        <f>+'[8]2016'!$B14</f>
        <v>359</v>
      </c>
      <c r="H158" s="1">
        <f>+'[8]2018'!$B14</f>
        <v>388</v>
      </c>
      <c r="J158" s="2">
        <f t="shared" si="123"/>
        <v>0.25479915799979491</v>
      </c>
      <c r="K158" s="2">
        <f t="shared" si="122"/>
        <v>0.26252293219245748</v>
      </c>
      <c r="L158" s="2">
        <f t="shared" si="122"/>
        <v>2.2371192570456437E-2</v>
      </c>
      <c r="M158" s="2">
        <f t="shared" si="122"/>
        <v>1.0964959297948572E-2</v>
      </c>
      <c r="N158" s="2">
        <f t="shared" si="122"/>
        <v>1.2189022314317058E-2</v>
      </c>
      <c r="O158" s="2">
        <f t="shared" si="122"/>
        <v>2.1703015691461706E-2</v>
      </c>
      <c r="P158" s="2">
        <f t="shared" si="122"/>
        <v>2.3346757719021772E-2</v>
      </c>
    </row>
    <row r="159" spans="1:16" x14ac:dyDescent="0.35">
      <c r="A159" t="s">
        <v>4</v>
      </c>
      <c r="B159" s="1">
        <f>+'[8]2005'!$B15</f>
        <v>51398</v>
      </c>
      <c r="C159" s="1">
        <f>+'[8]2008'!$B15</f>
        <v>77775</v>
      </c>
      <c r="D159" s="1">
        <f>+'[8]2010'!$B15</f>
        <v>88608</v>
      </c>
      <c r="E159" s="1">
        <f>+'[8]2013'!$B15</f>
        <v>57681</v>
      </c>
      <c r="F159" s="1">
        <f>+'[8]2014'!$B15</f>
        <v>61943</v>
      </c>
      <c r="G159" s="1">
        <f>+'[8]2016'!$B15</f>
        <v>62793</v>
      </c>
      <c r="H159" s="1">
        <f>+'[8]2018'!$B15</f>
        <v>53347</v>
      </c>
      <c r="J159" s="2">
        <f t="shared" si="123"/>
        <v>5.4340942418562062</v>
      </c>
      <c r="K159" s="2">
        <f t="shared" si="122"/>
        <v>5.5801369366680467</v>
      </c>
      <c r="L159" s="2">
        <f t="shared" si="122"/>
        <v>5.6798470810401254</v>
      </c>
      <c r="M159" s="2">
        <f t="shared" si="122"/>
        <v>3.5333509344411826</v>
      </c>
      <c r="N159" s="2">
        <f t="shared" si="122"/>
        <v>3.7193330503238498</v>
      </c>
      <c r="O159" s="2">
        <f t="shared" si="122"/>
        <v>3.796093215359206</v>
      </c>
      <c r="P159" s="2">
        <f t="shared" si="122"/>
        <v>3.2099986701975629</v>
      </c>
    </row>
    <row r="160" spans="1:16" x14ac:dyDescent="0.35">
      <c r="A160" t="s">
        <v>5</v>
      </c>
      <c r="B160" s="1">
        <f>+'[8]2005'!$B16</f>
        <v>85501</v>
      </c>
      <c r="C160" s="1">
        <f>+'[8]2008'!$B16</f>
        <v>119039</v>
      </c>
      <c r="D160" s="1">
        <f>+'[8]2010'!$B16</f>
        <v>126477</v>
      </c>
      <c r="E160" s="1">
        <f>+'[8]2013'!$B16</f>
        <v>113362</v>
      </c>
      <c r="F160" s="1">
        <f>+'[8]2014'!$B16</f>
        <v>124587</v>
      </c>
      <c r="G160" s="1">
        <f>+'[8]2016'!$B16</f>
        <v>108366</v>
      </c>
      <c r="H160" s="1">
        <f>+'[8]2018'!$B16</f>
        <v>110438</v>
      </c>
      <c r="J160" s="2">
        <f t="shared" si="123"/>
        <v>9.039660916240857</v>
      </c>
      <c r="K160" s="2">
        <f t="shared" si="122"/>
        <v>8.5407125786438769</v>
      </c>
      <c r="L160" s="2">
        <f t="shared" si="122"/>
        <v>8.1072817270304256</v>
      </c>
      <c r="M160" s="2">
        <f t="shared" si="122"/>
        <v>6.9441883571734415</v>
      </c>
      <c r="N160" s="2">
        <f t="shared" si="122"/>
        <v>7.4807572565212768</v>
      </c>
      <c r="O160" s="2">
        <f t="shared" si="122"/>
        <v>6.5511671265207223</v>
      </c>
      <c r="P160" s="2">
        <f t="shared" si="122"/>
        <v>6.6452815179724904</v>
      </c>
    </row>
    <row r="161" spans="1:16" x14ac:dyDescent="0.35">
      <c r="A161" t="s">
        <v>14</v>
      </c>
      <c r="B161" s="1">
        <f>+'[8]2005'!$B17</f>
        <v>55757</v>
      </c>
      <c r="C161" s="1">
        <f>+'[8]2008'!$B17</f>
        <v>97254</v>
      </c>
      <c r="D161" s="1">
        <f>+'[8]2010'!$B17</f>
        <v>105714</v>
      </c>
      <c r="E161" s="1">
        <f>+'[8]2013'!$B17</f>
        <v>115019</v>
      </c>
      <c r="F161">
        <f>+'[8]2014'!$B$17+'[8]2014'!$B$18</f>
        <v>112096</v>
      </c>
      <c r="G161" s="4">
        <f>+'[8]2016'!$B$17+'[8]2016'!$B$18</f>
        <v>115206</v>
      </c>
      <c r="H161" s="1">
        <f>+'[8]2018'!$B$17+'[8]2018'!$B$18</f>
        <v>103537</v>
      </c>
      <c r="J161" s="2">
        <f t="shared" si="123"/>
        <v>5.8949529678815615</v>
      </c>
      <c r="K161" s="2">
        <f t="shared" si="122"/>
        <v>6.9777002589355739</v>
      </c>
      <c r="L161" s="2">
        <f t="shared" si="122"/>
        <v>6.7763560211840446</v>
      </c>
      <c r="M161" s="2">
        <f t="shared" si="122"/>
        <v>7.0456908016242838</v>
      </c>
      <c r="N161" s="2">
        <f t="shared" si="122"/>
        <v>6.7307420952989405</v>
      </c>
      <c r="O161" s="2">
        <f t="shared" si="122"/>
        <v>6.9646730522299096</v>
      </c>
      <c r="P161" s="2">
        <f t="shared" si="122"/>
        <v>6.2300341596761779</v>
      </c>
    </row>
    <row r="162" spans="1:16" x14ac:dyDescent="0.35">
      <c r="A162" t="s">
        <v>6</v>
      </c>
      <c r="B162" s="1">
        <f>+'[8]2005'!$B18</f>
        <v>193557</v>
      </c>
      <c r="C162" s="4">
        <f>+'[8]2008'!$B18</f>
        <v>107276</v>
      </c>
      <c r="D162" s="4">
        <f>+'[8]2010'!$B18</f>
        <v>125645</v>
      </c>
      <c r="E162" s="4">
        <f>+'[8]2013'!$B18</f>
        <v>134281</v>
      </c>
      <c r="F162" s="1">
        <f>+'[8]2014'!$B$20+'[8]2014'!$B$21+'[8]2014'!$B$22</f>
        <v>130883</v>
      </c>
      <c r="G162" s="4">
        <f>+'[8]2016'!$B$19+'[8]2016'!$B$20</f>
        <v>139334</v>
      </c>
      <c r="H162" s="1">
        <f>+'[8]2018'!$B$19+'[8]2018'!$B$20</f>
        <v>146952</v>
      </c>
      <c r="J162" s="2">
        <f t="shared" si="123"/>
        <v>20.463967064301368</v>
      </c>
      <c r="K162" s="2">
        <f t="shared" si="122"/>
        <v>7.6967504984635333</v>
      </c>
      <c r="L162" s="2">
        <f t="shared" si="122"/>
        <v>8.0539498295558705</v>
      </c>
      <c r="M162" s="2">
        <f t="shared" si="122"/>
        <v>8.2256184328929169</v>
      </c>
      <c r="N162" s="2">
        <f t="shared" si="122"/>
        <v>7.8587970815997998</v>
      </c>
      <c r="O162" s="2">
        <f t="shared" si="122"/>
        <v>8.4233091597607963</v>
      </c>
      <c r="P162" s="2">
        <f t="shared" si="122"/>
        <v>8.8424039699115653</v>
      </c>
    </row>
    <row r="163" spans="1:16" x14ac:dyDescent="0.35">
      <c r="A163" t="s">
        <v>7</v>
      </c>
      <c r="C163" s="4">
        <f>+'[8]2008'!$B19</f>
        <v>169541</v>
      </c>
      <c r="D163" s="4">
        <f>+'[8]2010'!$B19</f>
        <v>171934</v>
      </c>
      <c r="E163" s="4">
        <f>+'[8]2013'!$B19</f>
        <v>167330</v>
      </c>
      <c r="F163" s="4">
        <f>+'[8]2014'!$B$23+'[8]2014'!$B$24+'[8]2014'!$B$25</f>
        <v>185079</v>
      </c>
      <c r="G163" s="4">
        <f>+'[8]2016'!$B$21+'[8]2016'!$B$22</f>
        <v>190477</v>
      </c>
      <c r="H163" s="1">
        <f>+'[8]2018'!$B$21+'[8]2018'!$B$22</f>
        <v>201501</v>
      </c>
      <c r="J163" s="2">
        <f t="shared" si="123"/>
        <v>0</v>
      </c>
      <c r="K163" s="2">
        <f t="shared" si="122"/>
        <v>12.164088670905011</v>
      </c>
      <c r="L163" s="2">
        <f t="shared" si="122"/>
        <v>11.021113534122799</v>
      </c>
      <c r="M163" s="2">
        <f t="shared" si="122"/>
        <v>10.250092957127009</v>
      </c>
      <c r="N163" s="2">
        <f t="shared" si="122"/>
        <v>11.112965817297964</v>
      </c>
      <c r="O163" s="2">
        <f t="shared" si="122"/>
        <v>11.515112311594851</v>
      </c>
      <c r="P163" s="2">
        <f t="shared" si="122"/>
        <v>12.124729451393314</v>
      </c>
    </row>
    <row r="164" spans="1:16" x14ac:dyDescent="0.35">
      <c r="A164" t="s">
        <v>8</v>
      </c>
      <c r="B164" s="1">
        <f>+'[8]2005'!$B19</f>
        <v>13679</v>
      </c>
      <c r="C164" s="4">
        <f>+'[8]2008'!$B20</f>
        <v>22360</v>
      </c>
      <c r="D164" s="4">
        <f>+'[8]2010'!$B20</f>
        <v>17643</v>
      </c>
      <c r="E164" s="4">
        <f>+'[8]2013'!$B20</f>
        <v>22030</v>
      </c>
      <c r="F164" s="4">
        <f>+'[8]2014'!$B26</f>
        <v>15268</v>
      </c>
      <c r="G164" s="4">
        <f>+'[8]2016'!$B$23</f>
        <v>10531</v>
      </c>
      <c r="H164" s="1">
        <f>+'[8]2018'!$B$23</f>
        <v>13141</v>
      </c>
      <c r="J164" s="2">
        <f t="shared" si="123"/>
        <v>1.4462231046801637</v>
      </c>
      <c r="K164" s="2">
        <f t="shared" si="122"/>
        <v>1.6042669482982646</v>
      </c>
      <c r="L164" s="2">
        <f t="shared" si="122"/>
        <v>1.1309310903167991</v>
      </c>
      <c r="M164" s="2">
        <f t="shared" si="122"/>
        <v>1.3494863314737824</v>
      </c>
      <c r="N164" s="2">
        <f t="shared" si="122"/>
        <v>0.91675858470439819</v>
      </c>
      <c r="O164" s="2">
        <f t="shared" si="122"/>
        <v>0.63664194497711202</v>
      </c>
      <c r="P164" s="2">
        <f t="shared" si="122"/>
        <v>0.79072098759192033</v>
      </c>
    </row>
    <row r="165" spans="1:16" x14ac:dyDescent="0.35">
      <c r="A165" t="s">
        <v>9</v>
      </c>
      <c r="B165" s="1">
        <f>+'[8]2005'!$B20</f>
        <v>0</v>
      </c>
      <c r="C165" s="4">
        <f>+'[8]2008'!$B21</f>
        <v>0</v>
      </c>
      <c r="D165" s="4">
        <f>+'[8]2010'!$B21</f>
        <v>0</v>
      </c>
      <c r="E165" s="4">
        <f>+'[8]2013'!$B21</f>
        <v>0</v>
      </c>
      <c r="F165" s="4">
        <f>+'[8]2014'!$B27</f>
        <v>0</v>
      </c>
      <c r="H165" s="1"/>
    </row>
    <row r="166" spans="1:16" x14ac:dyDescent="0.35">
      <c r="A166" t="s">
        <v>10</v>
      </c>
      <c r="B166" s="1">
        <f>+'[8]2005'!$B21</f>
        <v>945843</v>
      </c>
      <c r="C166" s="4">
        <f>+'[8]2008'!$B22</f>
        <v>1393783</v>
      </c>
      <c r="D166" s="4">
        <f>+'[8]2010'!$B22</f>
        <v>1560042</v>
      </c>
      <c r="E166" s="4">
        <f>+'[8]2013'!$B22</f>
        <v>1632473</v>
      </c>
      <c r="F166" s="4">
        <f>+'[8]2014'!$B28</f>
        <v>1665433</v>
      </c>
      <c r="G166" s="20">
        <f>+'[8]2016'!$B$25</f>
        <v>1654148</v>
      </c>
      <c r="H166" s="20">
        <f>+'[8]2018'!$B$25</f>
        <v>1661901</v>
      </c>
      <c r="J166" s="2">
        <f>SUM(J155:J165)</f>
        <v>100.00000000000001</v>
      </c>
      <c r="K166" s="2">
        <f t="shared" ref="K166:P166" si="124">SUM(K155:K165)</f>
        <v>99.999999999999986</v>
      </c>
      <c r="L166" s="2">
        <f t="shared" si="124"/>
        <v>100</v>
      </c>
      <c r="M166" s="2">
        <f t="shared" si="124"/>
        <v>100.00000000000001</v>
      </c>
      <c r="N166" s="2">
        <f t="shared" si="124"/>
        <v>99.981206088746887</v>
      </c>
      <c r="O166" s="2">
        <f t="shared" si="124"/>
        <v>100</v>
      </c>
      <c r="P166" s="2">
        <f t="shared" si="124"/>
        <v>99.754136979278542</v>
      </c>
    </row>
    <row r="167" spans="1:16" x14ac:dyDescent="0.35">
      <c r="B167" s="1"/>
      <c r="C167" s="1"/>
      <c r="D167" s="1"/>
      <c r="E167" s="1"/>
      <c r="F167" s="1"/>
      <c r="G167" s="1"/>
      <c r="H167" s="1"/>
    </row>
    <row r="168" spans="1:16" x14ac:dyDescent="0.35">
      <c r="A168" t="s">
        <v>12</v>
      </c>
      <c r="B168" s="4">
        <f t="shared" ref="B168:H168" si="125">+B155+B156</f>
        <v>491613</v>
      </c>
      <c r="C168" s="4">
        <f t="shared" si="125"/>
        <v>739356</v>
      </c>
      <c r="D168" s="4">
        <f t="shared" si="125"/>
        <v>852550</v>
      </c>
      <c r="E168" s="4">
        <f t="shared" si="125"/>
        <v>980081</v>
      </c>
      <c r="F168" s="4">
        <f t="shared" si="125"/>
        <v>987965</v>
      </c>
      <c r="G168" s="4">
        <f t="shared" si="125"/>
        <v>980785</v>
      </c>
      <c r="H168" s="4">
        <f t="shared" si="125"/>
        <v>989786</v>
      </c>
      <c r="J168" s="2">
        <f t="shared" ref="J168:J170" si="126">+B168/(B$166-B$165)*100</f>
        <v>51.976173635582221</v>
      </c>
      <c r="K168" s="2">
        <f t="shared" ref="K168:K170" si="127">+C168/(C$166-C$165)*100</f>
        <v>53.046708131753647</v>
      </c>
      <c r="L168" s="2">
        <f t="shared" ref="L168:L170" si="128">+D168/(D$166-D$165)*100</f>
        <v>54.649169701841359</v>
      </c>
      <c r="M168" s="2">
        <f t="shared" ref="M168:M170" si="129">+E168/(E$166-E$165)*100</f>
        <v>60.036582534596285</v>
      </c>
      <c r="N168" s="2">
        <f t="shared" ref="N168:N170" si="130">+F168/(F$166-F$165)*100</f>
        <v>59.321810003764789</v>
      </c>
      <c r="O168" s="2">
        <f t="shared" ref="O168:O170" si="131">+G168/(G$166-G$165)*100</f>
        <v>59.292457506825272</v>
      </c>
      <c r="P168" s="2">
        <f t="shared" ref="P168:P170" si="132">+H168/(H$166-H$165)*100</f>
        <v>59.557458597112586</v>
      </c>
    </row>
    <row r="169" spans="1:16" x14ac:dyDescent="0.35">
      <c r="A169" t="s">
        <v>11</v>
      </c>
      <c r="B169" s="4">
        <f t="shared" ref="B169:H169" si="133">+B157+B158+B159</f>
        <v>105736</v>
      </c>
      <c r="C169" s="4">
        <f t="shared" si="133"/>
        <v>138957</v>
      </c>
      <c r="D169" s="4">
        <f t="shared" si="133"/>
        <v>160079</v>
      </c>
      <c r="E169" s="4">
        <f t="shared" si="133"/>
        <v>100370</v>
      </c>
      <c r="F169" s="4">
        <f t="shared" si="133"/>
        <v>109242</v>
      </c>
      <c r="G169" s="4">
        <f t="shared" si="133"/>
        <v>109449</v>
      </c>
      <c r="H169" s="4">
        <f t="shared" si="133"/>
        <v>92460</v>
      </c>
      <c r="J169" s="2">
        <f t="shared" si="126"/>
        <v>11.179022311313823</v>
      </c>
      <c r="K169" s="2">
        <f t="shared" si="127"/>
        <v>9.9697729130000869</v>
      </c>
      <c r="L169" s="2">
        <f t="shared" si="128"/>
        <v>10.261198095948698</v>
      </c>
      <c r="M169" s="2">
        <f t="shared" si="129"/>
        <v>6.1483405851122805</v>
      </c>
      <c r="N169" s="2">
        <f t="shared" si="130"/>
        <v>6.5593752495597233</v>
      </c>
      <c r="O169" s="2">
        <f t="shared" si="131"/>
        <v>6.6166388980913444</v>
      </c>
      <c r="P169" s="2">
        <f t="shared" si="132"/>
        <v>5.5635082956204975</v>
      </c>
    </row>
    <row r="170" spans="1:16" x14ac:dyDescent="0.35">
      <c r="A170" t="s">
        <v>15</v>
      </c>
      <c r="B170" s="4">
        <f t="shared" ref="B170:H170" si="134">+B162+B163</f>
        <v>193557</v>
      </c>
      <c r="C170" s="4">
        <f t="shared" si="134"/>
        <v>276817</v>
      </c>
      <c r="D170" s="4">
        <f t="shared" si="134"/>
        <v>297579</v>
      </c>
      <c r="E170" s="4">
        <f t="shared" si="134"/>
        <v>301611</v>
      </c>
      <c r="F170" s="4">
        <f t="shared" si="134"/>
        <v>315962</v>
      </c>
      <c r="G170" s="4">
        <f t="shared" si="134"/>
        <v>329811</v>
      </c>
      <c r="H170" s="4">
        <f t="shared" si="134"/>
        <v>348453</v>
      </c>
      <c r="J170" s="2">
        <f t="shared" si="126"/>
        <v>20.463967064301368</v>
      </c>
      <c r="K170" s="2">
        <f t="shared" si="127"/>
        <v>19.860839169368546</v>
      </c>
      <c r="L170" s="2">
        <f t="shared" si="128"/>
        <v>19.07506336367867</v>
      </c>
      <c r="M170" s="2">
        <f t="shared" si="129"/>
        <v>18.475711390019928</v>
      </c>
      <c r="N170" s="2">
        <f t="shared" si="130"/>
        <v>18.971762898897765</v>
      </c>
      <c r="O170" s="2">
        <f t="shared" si="131"/>
        <v>19.938421471355646</v>
      </c>
      <c r="P170" s="2">
        <f t="shared" si="132"/>
        <v>20.967133421304879</v>
      </c>
    </row>
    <row r="173" spans="1:16" x14ac:dyDescent="0.35">
      <c r="A173" t="s">
        <v>19</v>
      </c>
      <c r="B173">
        <f>+'[8]2005'!$B$4</f>
        <v>130232</v>
      </c>
      <c r="C173">
        <f>+'[8]2008'!$B$4</f>
        <v>106304</v>
      </c>
      <c r="D173">
        <f>+'[8]2010'!$B$4</f>
        <v>105494</v>
      </c>
      <c r="E173">
        <f>+'[8]2013'!$B$4</f>
        <v>108549</v>
      </c>
      <c r="F173">
        <f>+'[8]2014'!$B$4</f>
        <v>119289</v>
      </c>
      <c r="G173">
        <f>+'[8]2016'!$B$4</f>
        <v>133439</v>
      </c>
      <c r="H173">
        <f>+'[8]2018'!$B$4</f>
        <v>147243</v>
      </c>
    </row>
    <row r="174" spans="1:16" ht="29" x14ac:dyDescent="0.35">
      <c r="A174" s="6" t="s">
        <v>22</v>
      </c>
      <c r="B174" s="1">
        <f>+B166+B173</f>
        <v>1076075</v>
      </c>
      <c r="C174" s="1">
        <f t="shared" ref="C174:H174" si="135">+C166+C173</f>
        <v>1500087</v>
      </c>
      <c r="D174" s="1">
        <f t="shared" si="135"/>
        <v>1665536</v>
      </c>
      <c r="E174" s="1">
        <f t="shared" si="135"/>
        <v>1741022</v>
      </c>
      <c r="F174" s="1">
        <f t="shared" si="135"/>
        <v>1784722</v>
      </c>
      <c r="G174" s="1">
        <f t="shared" si="135"/>
        <v>1787587</v>
      </c>
      <c r="H174" s="1">
        <f t="shared" si="135"/>
        <v>1809144</v>
      </c>
    </row>
    <row r="175" spans="1:16" x14ac:dyDescent="0.35">
      <c r="A175" t="s">
        <v>21</v>
      </c>
      <c r="B175">
        <f>+'[8]2005'!$B$7</f>
        <v>2289903</v>
      </c>
      <c r="C175">
        <f>+'[8]2008'!$B$7</f>
        <v>2994854</v>
      </c>
      <c r="D175">
        <f>+'[8]2010'!$B$7</f>
        <v>3337186</v>
      </c>
      <c r="E175">
        <f>+'[8]2013'!$B$7</f>
        <v>3404592</v>
      </c>
      <c r="F175">
        <f>+'[8]2014'!$B$7</f>
        <v>3415769</v>
      </c>
      <c r="G175">
        <f>+'[8]2016'!$B$7</f>
        <v>3480252</v>
      </c>
      <c r="H175">
        <f>+'[8]2018'!$B$7</f>
        <v>3505712</v>
      </c>
    </row>
  </sheetData>
  <mergeCells count="21">
    <mergeCell ref="B77:H77"/>
    <mergeCell ref="J77:P77"/>
    <mergeCell ref="B2:H2"/>
    <mergeCell ref="B52:H52"/>
    <mergeCell ref="J52:P52"/>
    <mergeCell ref="B27:H27"/>
    <mergeCell ref="J27:P27"/>
    <mergeCell ref="J2:P2"/>
    <mergeCell ref="J4:P4"/>
    <mergeCell ref="J29:P29"/>
    <mergeCell ref="J54:P54"/>
    <mergeCell ref="J79:P79"/>
    <mergeCell ref="J104:P104"/>
    <mergeCell ref="J129:P129"/>
    <mergeCell ref="J154:P154"/>
    <mergeCell ref="B102:H102"/>
    <mergeCell ref="J102:P102"/>
    <mergeCell ref="B127:H127"/>
    <mergeCell ref="J127:P127"/>
    <mergeCell ref="B152:H152"/>
    <mergeCell ref="J152:P1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9A4D-E84A-450A-89FE-9736C25233FB}">
  <dimension ref="A1:H8"/>
  <sheetViews>
    <sheetView tabSelected="1" workbookViewId="0">
      <selection activeCell="F6" sqref="F6"/>
    </sheetView>
  </sheetViews>
  <sheetFormatPr baseColWidth="10" defaultRowHeight="14.5" x14ac:dyDescent="0.35"/>
  <sheetData>
    <row r="1" spans="1:8" x14ac:dyDescent="0.35">
      <c r="A1" t="s">
        <v>35</v>
      </c>
      <c r="B1" t="s">
        <v>38</v>
      </c>
      <c r="C1" t="s">
        <v>39</v>
      </c>
    </row>
    <row r="2" spans="1:8" x14ac:dyDescent="0.35">
      <c r="A2" t="s">
        <v>30</v>
      </c>
      <c r="B2" s="2">
        <v>47.349079667880851</v>
      </c>
      <c r="C2" s="2">
        <v>36.232874450670714</v>
      </c>
    </row>
    <row r="3" spans="1:8" x14ac:dyDescent="0.35">
      <c r="A3" t="s">
        <v>36</v>
      </c>
      <c r="B3" s="2">
        <v>39.072229011042445</v>
      </c>
      <c r="C3" s="2">
        <v>42.870160786063039</v>
      </c>
    </row>
    <row r="4" spans="1:8" x14ac:dyDescent="0.35">
      <c r="A4" t="s">
        <v>31</v>
      </c>
      <c r="B4" s="2">
        <v>29.707587203688391</v>
      </c>
      <c r="C4" s="2">
        <v>53.255583173879671</v>
      </c>
      <c r="D4" s="2"/>
      <c r="E4" s="2"/>
      <c r="F4" s="2"/>
      <c r="G4" s="2"/>
      <c r="H4" s="2"/>
    </row>
    <row r="5" spans="1:8" x14ac:dyDescent="0.35">
      <c r="A5" t="s">
        <v>32</v>
      </c>
      <c r="B5" s="2">
        <v>46.06352623957666</v>
      </c>
      <c r="C5" s="2">
        <v>36.923440049414424</v>
      </c>
      <c r="D5" s="2"/>
      <c r="E5" s="2"/>
      <c r="F5" s="2"/>
      <c r="G5" s="2"/>
      <c r="H5" s="2"/>
    </row>
    <row r="6" spans="1:8" x14ac:dyDescent="0.35">
      <c r="A6" t="s">
        <v>33</v>
      </c>
      <c r="B6" s="2">
        <v>61.097268799356421</v>
      </c>
      <c r="C6" s="2">
        <v>27.562204471527327</v>
      </c>
      <c r="D6" s="2"/>
      <c r="E6" s="2"/>
      <c r="F6" s="2"/>
      <c r="G6" s="2"/>
      <c r="H6" s="2"/>
    </row>
    <row r="7" spans="1:8" x14ac:dyDescent="0.35">
      <c r="A7" t="s">
        <v>37</v>
      </c>
      <c r="B7" s="2">
        <v>24.213248808927656</v>
      </c>
      <c r="C7" s="2">
        <v>55.42766700890472</v>
      </c>
    </row>
    <row r="8" spans="1:8" x14ac:dyDescent="0.35">
      <c r="A8" t="s">
        <v>34</v>
      </c>
      <c r="B8" s="2">
        <v>59.557458597112586</v>
      </c>
      <c r="C8" s="2">
        <v>26.530641716925377</v>
      </c>
      <c r="D8" s="2"/>
      <c r="E8" s="2"/>
      <c r="F8" s="2"/>
      <c r="G8" s="2"/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Empleo</vt:lpstr>
      <vt:lpstr>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Beccaria</dc:creator>
  <cp:lastModifiedBy>Jose Rodriguez de la Fuente</cp:lastModifiedBy>
  <dcterms:created xsi:type="dcterms:W3CDTF">2022-08-01T18:05:38Z</dcterms:created>
  <dcterms:modified xsi:type="dcterms:W3CDTF">2022-08-23T02:40:31Z</dcterms:modified>
</cp:coreProperties>
</file>