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4300" windowHeight="13050" tabRatio="618"/>
  </bookViews>
  <sheets>
    <sheet name="Hoja1" sheetId="1" r:id="rId1"/>
  </sheets>
  <definedNames>
    <definedName name="_xlnm._FilterDatabase" localSheetId="0" hidden="1">Hoja1!$D$1:$F$121</definedName>
  </definedNames>
  <calcPr calcId="144525"/>
</workbook>
</file>

<file path=xl/sharedStrings.xml><?xml version="1.0" encoding="utf-8"?>
<sst xmlns="http://schemas.openxmlformats.org/spreadsheetml/2006/main" count="116">
  <si>
    <t xml:space="preserve">Pagina </t>
  </si>
  <si>
    <t>Marca</t>
  </si>
  <si>
    <t xml:space="preserve">Modelo </t>
  </si>
  <si>
    <t xml:space="preserve">Codigo Internet </t>
  </si>
  <si>
    <t xml:space="preserve">Color </t>
  </si>
  <si>
    <t>Costo proveedor</t>
  </si>
  <si>
    <t>Costo de Venta Al Publico</t>
  </si>
  <si>
    <t>Incremento</t>
  </si>
  <si>
    <t>Residuo</t>
  </si>
  <si>
    <t>Porcentaje %</t>
  </si>
  <si>
    <t>Comicion Mercado</t>
  </si>
  <si>
    <t>Comicion de Mercado Estimada</t>
  </si>
  <si>
    <t>Ganancia Estimada</t>
  </si>
  <si>
    <t>Ganancia Real</t>
  </si>
  <si>
    <t>Difeencia de ganancias</t>
  </si>
  <si>
    <t xml:space="preserve">Battaglia </t>
  </si>
  <si>
    <t xml:space="preserve">Negro </t>
  </si>
  <si>
    <t>Topo</t>
  </si>
  <si>
    <t xml:space="preserve">Miracol </t>
  </si>
  <si>
    <t>Nutria</t>
  </si>
  <si>
    <t>Cogna</t>
  </si>
  <si>
    <t xml:space="preserve">Milagros </t>
  </si>
  <si>
    <t>Moka</t>
  </si>
  <si>
    <t>Camel</t>
  </si>
  <si>
    <t>Melle Obscuro</t>
  </si>
  <si>
    <t xml:space="preserve">D Valeria </t>
  </si>
  <si>
    <t xml:space="preserve">Kiut </t>
  </si>
  <si>
    <t xml:space="preserve">Arena terra </t>
  </si>
  <si>
    <t xml:space="preserve">Daddy New York </t>
  </si>
  <si>
    <t xml:space="preserve">Topo </t>
  </si>
  <si>
    <t xml:space="preserve">Davichi </t>
  </si>
  <si>
    <t xml:space="preserve">Melle </t>
  </si>
  <si>
    <t xml:space="preserve">Battaglia Mia </t>
  </si>
  <si>
    <t>Milagros</t>
  </si>
  <si>
    <t>Chocolate</t>
  </si>
  <si>
    <t>Polo Hpc</t>
  </si>
  <si>
    <t>Miracol</t>
  </si>
  <si>
    <t>Tan</t>
  </si>
  <si>
    <t>Negro / Avellana</t>
  </si>
  <si>
    <t>Sand</t>
  </si>
  <si>
    <t xml:space="preserve">Cognac </t>
  </si>
  <si>
    <t>Azul/beige</t>
  </si>
  <si>
    <t>Negro/Neutro</t>
  </si>
  <si>
    <t>Oro ingles/camel</t>
  </si>
  <si>
    <t xml:space="preserve">Lili mill </t>
  </si>
  <si>
    <t xml:space="preserve">Burgundy </t>
  </si>
  <si>
    <t xml:space="preserve">Azul indigo </t>
  </si>
  <si>
    <t>Negro</t>
  </si>
  <si>
    <t xml:space="preserve">Lili miil </t>
  </si>
  <si>
    <t>Berengena</t>
  </si>
  <si>
    <t>Musgo</t>
  </si>
  <si>
    <t xml:space="preserve">Bagas Footwear </t>
  </si>
  <si>
    <t xml:space="preserve">Ladrillo </t>
  </si>
  <si>
    <t xml:space="preserve">Cosmo New York </t>
  </si>
  <si>
    <t xml:space="preserve">Tan </t>
  </si>
  <si>
    <t>Ostra</t>
  </si>
  <si>
    <t>Neutro</t>
  </si>
  <si>
    <t>Miracol 9620</t>
  </si>
  <si>
    <t>Corregir talla</t>
  </si>
  <si>
    <t>Lili mill 302</t>
  </si>
  <si>
    <t xml:space="preserve">Merlot </t>
  </si>
  <si>
    <t>Lili mill 6109</t>
  </si>
  <si>
    <t>Nutty</t>
  </si>
  <si>
    <t>Viani 3925</t>
  </si>
  <si>
    <t xml:space="preserve">Corregir descripcion e imagen de calzado </t>
  </si>
  <si>
    <t>Viani 1630</t>
  </si>
  <si>
    <t>Desierto</t>
  </si>
  <si>
    <t>Viani 1644</t>
  </si>
  <si>
    <t>Corregir descripcion deben ser 2 descripciones diferentes</t>
  </si>
  <si>
    <t>Maquillaje</t>
  </si>
  <si>
    <t xml:space="preserve">Felisa V. </t>
  </si>
  <si>
    <t>Miracol 4818</t>
  </si>
  <si>
    <t>Bagas Footwear 1600</t>
  </si>
  <si>
    <t xml:space="preserve">Corregir deescripcion, deben de ser dos diferentes </t>
  </si>
  <si>
    <t xml:space="preserve">Azul marino </t>
  </si>
  <si>
    <t>Lili mill 6425</t>
  </si>
  <si>
    <t>Lili mill 441</t>
  </si>
  <si>
    <t xml:space="preserve">Berenjena </t>
  </si>
  <si>
    <t>Lili mill 437</t>
  </si>
  <si>
    <t xml:space="preserve">Inox </t>
  </si>
  <si>
    <t xml:space="preserve">Corregir descripcion, deben de ser 2 diferentes </t>
  </si>
  <si>
    <t xml:space="preserve">Oro </t>
  </si>
  <si>
    <t>Miracol 6424</t>
  </si>
  <si>
    <t>Nutry</t>
  </si>
  <si>
    <t>Viani 532</t>
  </si>
  <si>
    <t>Ngero</t>
  </si>
  <si>
    <t>Milagros 51344</t>
  </si>
  <si>
    <t xml:space="preserve">Corregir descripcion y modelos, deben de ser 2 diferentes </t>
  </si>
  <si>
    <t>Milagros 51347</t>
  </si>
  <si>
    <t>Vera vera 6308</t>
  </si>
  <si>
    <t>Cosmo New York 3161</t>
  </si>
  <si>
    <t>Miracol 51352</t>
  </si>
  <si>
    <t>Miracol 51380</t>
  </si>
  <si>
    <t>Dolce collezione 4056</t>
  </si>
  <si>
    <t xml:space="preserve">Almendra </t>
  </si>
  <si>
    <t>Milagros 9223</t>
  </si>
  <si>
    <t xml:space="preserve">Corregir talla </t>
  </si>
  <si>
    <t>Dolce collezione 5052</t>
  </si>
  <si>
    <t>Bagas Footwear</t>
  </si>
  <si>
    <t>Oxido</t>
  </si>
  <si>
    <t xml:space="preserve">Dolce Collezione </t>
  </si>
  <si>
    <t xml:space="preserve">Corregir tallas </t>
  </si>
  <si>
    <t>Dolce Collezione</t>
  </si>
  <si>
    <t>Teka</t>
  </si>
  <si>
    <t xml:space="preserve">Anexar color </t>
  </si>
  <si>
    <t xml:space="preserve">Corregir marca y talla </t>
  </si>
  <si>
    <t xml:space="preserve">Bronce </t>
  </si>
  <si>
    <t>Azul</t>
  </si>
  <si>
    <t>Caribe</t>
  </si>
  <si>
    <t>Blanco</t>
  </si>
  <si>
    <t>Umma</t>
  </si>
  <si>
    <t>Nuez</t>
  </si>
  <si>
    <t>Piel</t>
  </si>
  <si>
    <t>Cosmo New York</t>
  </si>
  <si>
    <t>Seda</t>
  </si>
  <si>
    <t xml:space="preserve">Caribe </t>
  </si>
</sst>
</file>

<file path=xl/styles.xml><?xml version="1.0" encoding="utf-8"?>
<styleSheet xmlns="http://schemas.openxmlformats.org/spreadsheetml/2006/main">
  <numFmts count="4">
    <numFmt numFmtId="41" formatCode="_(* #,##0_);_(* \(#,##0\);_(* &quot;-&quot;_);_(@_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22">
    <font>
      <sz val="11"/>
      <color rgb="FF000000"/>
      <name val="Calibri"/>
      <charset val="1"/>
    </font>
    <font>
      <sz val="10"/>
      <name val="Arial"/>
      <charset val="134"/>
    </font>
    <font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8"/>
      <color theme="3"/>
      <name val="Calibri"/>
      <charset val="134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FF66FF"/>
        <bgColor rgb="FFFF8080"/>
      </patternFill>
    </fill>
    <fill>
      <patternFill patternType="solid">
        <fgColor rgb="FF6AF477"/>
        <bgColor rgb="FF99FF99"/>
      </patternFill>
    </fill>
    <fill>
      <patternFill patternType="solid">
        <fgColor rgb="FF7F7F7F"/>
        <bgColor rgb="FF767171"/>
      </patternFill>
    </fill>
    <fill>
      <patternFill patternType="solid">
        <fgColor rgb="FF595959"/>
        <bgColor rgb="FF767171"/>
      </patternFill>
    </fill>
    <fill>
      <patternFill patternType="solid">
        <fgColor rgb="FF767171"/>
        <bgColor rgb="FF7F7F7F"/>
      </patternFill>
    </fill>
    <fill>
      <patternFill patternType="solid">
        <fgColor rgb="FF99FF99"/>
        <bgColor rgb="FF6AF477"/>
      </patternFill>
    </fill>
    <fill>
      <patternFill patternType="solid">
        <fgColor rgb="FFFFC000"/>
        <bgColor rgb="FFFF9900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top"/>
    </xf>
    <xf numFmtId="0" fontId="9" fillId="38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18" fillId="22" borderId="9" applyNumberFormat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9" fillId="15" borderId="5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4" fillId="15" borderId="7" applyNumberForma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3" fillId="13" borderId="6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12" borderId="5" applyNumberForma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4" fontId="1" fillId="0" borderId="0" applyBorder="0" applyAlignment="0" applyProtection="0"/>
    <xf numFmtId="0" fontId="8" fillId="0" borderId="4" applyNumberFormat="0" applyFill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41" fontId="1" fillId="0" borderId="0" applyBorder="0" applyAlignment="0" applyProtection="0"/>
    <xf numFmtId="0" fontId="5" fillId="0" borderId="0" applyNumberFormat="0" applyFill="0" applyBorder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42" fontId="1" fillId="0" borderId="0" applyBorder="0" applyAlignment="0" applyProtection="0"/>
    <xf numFmtId="0" fontId="3" fillId="10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9" fontId="1" fillId="0" borderId="0" applyBorder="0" applyAlignment="0" applyProtection="0"/>
    <xf numFmtId="43" fontId="1" fillId="0" borderId="0" applyBorder="0" applyAlignment="0" applyProtection="0"/>
  </cellStyleXfs>
  <cellXfs count="27">
    <xf numFmtId="0" fontId="0" fillId="0" borderId="0" xfId="0">
      <alignment vertical="top"/>
    </xf>
    <xf numFmtId="0" fontId="0" fillId="0" borderId="0" xfId="0" applyFont="1" applyAlignment="1">
      <alignment horizontal="center" vertical="top"/>
    </xf>
    <xf numFmtId="0" fontId="0" fillId="0" borderId="0" xfId="0" applyAlignment="1">
      <alignment horizontal="center" vertical="top"/>
    </xf>
    <xf numFmtId="0" fontId="0" fillId="2" borderId="1" xfId="0" applyFont="1" applyFill="1" applyBorder="1" applyAlignment="1">
      <alignment horizontal="center" vertical="top"/>
    </xf>
    <xf numFmtId="0" fontId="0" fillId="2" borderId="1" xfId="0" applyFont="1" applyFill="1" applyBorder="1" applyAlignment="1">
      <alignment horizontal="center" vertical="top" wrapText="1"/>
    </xf>
    <xf numFmtId="0" fontId="0" fillId="3" borderId="1" xfId="0" applyFont="1" applyFill="1" applyBorder="1" applyAlignment="1">
      <alignment horizontal="center" vertical="top"/>
    </xf>
    <xf numFmtId="0" fontId="0" fillId="3" borderId="1" xfId="0" applyFont="1" applyFill="1" applyBorder="1" applyAlignment="1">
      <alignment horizontal="center" vertical="top" wrapText="1"/>
    </xf>
    <xf numFmtId="0" fontId="0" fillId="3" borderId="1" xfId="0" applyFill="1" applyBorder="1" applyAlignment="1">
      <alignment horizontal="center" vertical="top"/>
    </xf>
    <xf numFmtId="0" fontId="0" fillId="4" borderId="1" xfId="0" applyFont="1" applyFill="1" applyBorder="1" applyAlignment="1">
      <alignment horizontal="center" vertical="top"/>
    </xf>
    <xf numFmtId="0" fontId="0" fillId="4" borderId="1" xfId="0" applyFont="1" applyFill="1" applyBorder="1" applyAlignment="1">
      <alignment horizontal="center" vertical="top" wrapText="1"/>
    </xf>
    <xf numFmtId="0" fontId="0" fillId="4" borderId="1" xfId="0" applyFill="1" applyBorder="1" applyAlignment="1">
      <alignment horizontal="center" vertical="top"/>
    </xf>
    <xf numFmtId="0" fontId="0" fillId="5" borderId="1" xfId="0" applyFont="1" applyFill="1" applyBorder="1" applyAlignment="1">
      <alignment horizontal="center" vertical="top"/>
    </xf>
    <xf numFmtId="0" fontId="0" fillId="5" borderId="1" xfId="0" applyFont="1" applyFill="1" applyBorder="1" applyAlignment="1">
      <alignment horizontal="center" vertical="top" wrapText="1"/>
    </xf>
    <xf numFmtId="0" fontId="0" fillId="5" borderId="1" xfId="0" applyFill="1" applyBorder="1" applyAlignment="1">
      <alignment horizontal="center" vertical="top"/>
    </xf>
    <xf numFmtId="0" fontId="0" fillId="6" borderId="1" xfId="0" applyFont="1" applyFill="1" applyBorder="1" applyAlignment="1">
      <alignment horizontal="center" vertical="top" wrapText="1"/>
    </xf>
    <xf numFmtId="2" fontId="0" fillId="3" borderId="1" xfId="0" applyNumberFormat="1" applyFill="1" applyBorder="1" applyAlignment="1">
      <alignment horizontal="center" vertical="top"/>
    </xf>
    <xf numFmtId="0" fontId="0" fillId="0" borderId="1" xfId="0" applyBorder="1">
      <alignment vertical="top"/>
    </xf>
    <xf numFmtId="2" fontId="0" fillId="0" borderId="1" xfId="0" applyNumberFormat="1" applyBorder="1">
      <alignment vertical="top"/>
    </xf>
    <xf numFmtId="2" fontId="0" fillId="4" borderId="1" xfId="0" applyNumberFormat="1" applyFill="1" applyBorder="1" applyAlignment="1">
      <alignment horizontal="center" vertical="top"/>
    </xf>
    <xf numFmtId="2" fontId="0" fillId="5" borderId="1" xfId="0" applyNumberFormat="1" applyFill="1" applyBorder="1" applyAlignment="1">
      <alignment horizontal="center" vertical="top"/>
    </xf>
    <xf numFmtId="2" fontId="0" fillId="3" borderId="1" xfId="0" applyNumberFormat="1" applyFill="1" applyBorder="1" applyAlignment="1">
      <alignment horizontal="center" vertical="top" wrapText="1"/>
    </xf>
    <xf numFmtId="2" fontId="0" fillId="6" borderId="1" xfId="0" applyNumberFormat="1" applyFill="1" applyBorder="1" applyAlignment="1">
      <alignment horizontal="center" vertical="top" wrapText="1"/>
    </xf>
    <xf numFmtId="4" fontId="0" fillId="7" borderId="1" xfId="0" applyNumberFormat="1" applyFill="1" applyBorder="1">
      <alignment vertical="top"/>
    </xf>
    <xf numFmtId="4" fontId="0" fillId="8" borderId="1" xfId="0" applyNumberFormat="1" applyFill="1" applyBorder="1">
      <alignment vertical="top"/>
    </xf>
    <xf numFmtId="4" fontId="0" fillId="8" borderId="1" xfId="0" applyNumberFormat="1" applyFont="1" applyFill="1" applyBorder="1">
      <alignment vertical="top"/>
    </xf>
    <xf numFmtId="0" fontId="0" fillId="7" borderId="1" xfId="0" applyFont="1" applyFill="1" applyBorder="1" applyAlignment="1">
      <alignment vertical="top" wrapText="1"/>
    </xf>
    <xf numFmtId="4" fontId="0" fillId="0" borderId="1" xfId="0" applyNumberFormat="1" applyBorder="1">
      <alignment vertical="top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60% - Accent3" xfId="10" builtinId="40"/>
    <cellStyle name="60% - Accent2" xfId="11" builtinId="36"/>
    <cellStyle name="Accent3" xfId="12" builtinId="37"/>
    <cellStyle name="40% - Accent2" xfId="13" builtinId="35"/>
    <cellStyle name="20% - Accent2" xfId="14" builtinId="34"/>
    <cellStyle name="Accent2" xfId="15" builtinId="33"/>
    <cellStyle name="40% - Accent1" xfId="16" builtinId="31"/>
    <cellStyle name="20% - Accent1" xfId="17" builtinId="30"/>
    <cellStyle name="Accent1" xfId="18" builtinId="29"/>
    <cellStyle name="Neutral" xfId="19" builtinId="28"/>
    <cellStyle name="60% - Accent1" xfId="20" builtinId="32"/>
    <cellStyle name="Bad" xfId="21" builtinId="27"/>
    <cellStyle name="Check Cell" xfId="22" builtinId="23"/>
    <cellStyle name="Good" xfId="23" builtinId="26"/>
    <cellStyle name="Calculation" xfId="24" builtinId="22"/>
    <cellStyle name="Total" xfId="25" builtinId="25"/>
    <cellStyle name="Output" xfId="26" builtinId="21"/>
    <cellStyle name="20% - Accent3" xfId="27" builtinId="38"/>
    <cellStyle name="Note" xfId="28" builtinId="10"/>
    <cellStyle name="Hipervínculo visitado" xfId="29" builtinId="9"/>
    <cellStyle name="Input" xfId="30" builtinId="20"/>
    <cellStyle name="Heading 4" xfId="31" builtinId="19"/>
    <cellStyle name="Moneda" xfId="32" builtinId="4"/>
    <cellStyle name="Heading 2" xfId="33" builtinId="17"/>
    <cellStyle name="Heading 1" xfId="34" builtinId="16"/>
    <cellStyle name="CExplanatory Text" xfId="35" builtinId="53"/>
    <cellStyle name="Warning Text" xfId="36" builtinId="11"/>
    <cellStyle name="20% - Accent6" xfId="37" builtinId="50"/>
    <cellStyle name="Title" xfId="38" builtinId="15"/>
    <cellStyle name="Coma[0]" xfId="39" builtinId="6"/>
    <cellStyle name="Hyperlink" xfId="40" builtinId="8"/>
    <cellStyle name="Heading 3" xfId="41" builtinId="18"/>
    <cellStyle name="Moneda[0]" xfId="42" builtinId="7"/>
    <cellStyle name="20% - Accent4" xfId="43" builtinId="42"/>
    <cellStyle name="40% - Accent3" xfId="44" builtinId="39"/>
    <cellStyle name="Linked Cell" xfId="45" builtinId="24"/>
    <cellStyle name="Accent4" xfId="46" builtinId="41"/>
    <cellStyle name="Porcentaje" xfId="47" builtinId="5"/>
    <cellStyle name="Coma" xfId="48" builtinId="3"/>
  </cellStyle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7F7F7F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99FF99"/>
      <rgbColor rgb="00FFFF99"/>
      <rgbColor rgb="0099CCFF"/>
      <rgbColor rgb="00FF66FF"/>
      <rgbColor rgb="00CC99FF"/>
      <rgbColor rgb="00FFCC99"/>
      <rgbColor rgb="003366FF"/>
      <rgbColor rgb="006AF477"/>
      <rgbColor rgb="0099CC00"/>
      <rgbColor rgb="00FFC000"/>
      <rgbColor rgb="00FF9900"/>
      <rgbColor rgb="00FF6600"/>
      <rgbColor rgb="00767171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595959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D3D3D3"/>
      </a:dk1>
      <a:lt1>
        <a:sysClr val="window" lastClr="404040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T121"/>
  <sheetViews>
    <sheetView tabSelected="1" zoomScale="130" zoomScaleNormal="130" topLeftCell="C1" workbookViewId="0">
      <pane ySplit="1" topLeftCell="A60" activePane="bottomLeft" state="frozen"/>
      <selection/>
      <selection pane="bottomLeft" activeCell="B77" sqref="$A77:$XFD77"/>
    </sheetView>
  </sheetViews>
  <sheetFormatPr defaultColWidth="9" defaultRowHeight="12.75"/>
  <cols>
    <col min="1" max="1" width="7.39333333333333" style="1"/>
    <col min="2" max="2" width="20.5666666666667" style="2"/>
    <col min="3" max="3" width="8.35333333333333" style="2"/>
    <col min="4" max="4" width="11.5266666666667" style="2" customWidth="1"/>
    <col min="5" max="5" width="10.2266666666667" style="2" customWidth="1"/>
    <col min="6" max="6" width="10.7666666666667" style="2" customWidth="1"/>
    <col min="7" max="7" width="9.32"/>
    <col min="8" max="8" width="11.14"/>
    <col min="9" max="9" width="2.28666666666667"/>
    <col min="10" max="10" width="4.39333333333333"/>
    <col min="11" max="11" width="10.6"/>
    <col min="12" max="12" width="6.46" customWidth="1"/>
    <col min="13" max="13" width="5.08" customWidth="1"/>
    <col min="14" max="1025" width="10.6"/>
  </cols>
  <sheetData>
    <row r="1" ht="46" customHeight="1" spans="1:15">
      <c r="A1" s="3" t="s">
        <v>0</v>
      </c>
      <c r="B1" s="3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</row>
    <row r="2" spans="1:15">
      <c r="A2" s="5">
        <v>9</v>
      </c>
      <c r="B2" s="6" t="s">
        <v>15</v>
      </c>
      <c r="C2" s="6">
        <v>52702</v>
      </c>
      <c r="D2" s="7">
        <v>519149</v>
      </c>
      <c r="E2" s="7" t="s">
        <v>16</v>
      </c>
      <c r="F2" s="15">
        <v>429.5</v>
      </c>
      <c r="G2" s="16">
        <f t="shared" ref="G2:G63" si="0">(F2*0.5)+F2</f>
        <v>644.25</v>
      </c>
      <c r="H2" s="17">
        <f t="shared" ref="H2:H63" si="1">G2-F2</f>
        <v>214.75</v>
      </c>
      <c r="I2" s="16">
        <f t="shared" ref="I2:I63" si="2">H2/F2</f>
        <v>0.5</v>
      </c>
      <c r="J2" s="16">
        <f t="shared" ref="J2:J63" si="3">I2*100</f>
        <v>50</v>
      </c>
      <c r="K2" s="22">
        <v>112.74</v>
      </c>
      <c r="L2" s="23">
        <f t="shared" ref="L2:L63" si="4">G2*0.175</f>
        <v>112.74375</v>
      </c>
      <c r="M2" s="23">
        <f t="shared" ref="M2:M63" si="5">G2-L2-F2</f>
        <v>102.00625</v>
      </c>
      <c r="N2" s="22">
        <f t="shared" ref="N2:N63" si="6">G2-F2-K2</f>
        <v>102.01</v>
      </c>
      <c r="O2" s="26">
        <f t="shared" ref="O2:O63" si="7">N2-M2</f>
        <v>0.00374999999998238</v>
      </c>
    </row>
    <row r="3" spans="1:15">
      <c r="A3" s="5">
        <v>9</v>
      </c>
      <c r="B3" s="6" t="s">
        <v>15</v>
      </c>
      <c r="C3" s="6">
        <v>52702</v>
      </c>
      <c r="D3" s="7">
        <v>519168</v>
      </c>
      <c r="E3" s="7" t="s">
        <v>17</v>
      </c>
      <c r="F3" s="15">
        <v>429.5</v>
      </c>
      <c r="G3" s="16">
        <f t="shared" si="0"/>
        <v>644.25</v>
      </c>
      <c r="H3" s="17">
        <f t="shared" si="1"/>
        <v>214.75</v>
      </c>
      <c r="I3" s="16">
        <f t="shared" si="2"/>
        <v>0.5</v>
      </c>
      <c r="J3" s="16">
        <f t="shared" si="3"/>
        <v>50</v>
      </c>
      <c r="K3" s="22">
        <v>112.74</v>
      </c>
      <c r="L3" s="23">
        <f t="shared" si="4"/>
        <v>112.74375</v>
      </c>
      <c r="M3" s="23">
        <f t="shared" si="5"/>
        <v>102.00625</v>
      </c>
      <c r="N3" s="22">
        <f t="shared" si="6"/>
        <v>102.01</v>
      </c>
      <c r="O3" s="26">
        <f t="shared" si="7"/>
        <v>0.00374999999998238</v>
      </c>
    </row>
    <row r="4" spans="1:15">
      <c r="A4" s="8">
        <v>11</v>
      </c>
      <c r="B4" s="9" t="s">
        <v>18</v>
      </c>
      <c r="C4" s="9">
        <v>2217</v>
      </c>
      <c r="D4" s="10">
        <v>520438</v>
      </c>
      <c r="E4" s="10" t="s">
        <v>19</v>
      </c>
      <c r="F4" s="18">
        <v>399.5</v>
      </c>
      <c r="G4" s="16">
        <f t="shared" si="0"/>
        <v>599.25</v>
      </c>
      <c r="H4" s="17">
        <f t="shared" si="1"/>
        <v>199.75</v>
      </c>
      <c r="I4" s="16">
        <f t="shared" si="2"/>
        <v>0.5</v>
      </c>
      <c r="J4" s="16">
        <f t="shared" si="3"/>
        <v>50</v>
      </c>
      <c r="K4" s="22"/>
      <c r="L4" s="23">
        <f t="shared" si="4"/>
        <v>104.86875</v>
      </c>
      <c r="M4" s="23">
        <f t="shared" si="5"/>
        <v>94.88125</v>
      </c>
      <c r="N4" s="22">
        <f t="shared" si="6"/>
        <v>199.75</v>
      </c>
      <c r="O4" s="26">
        <f t="shared" si="7"/>
        <v>104.86875</v>
      </c>
    </row>
    <row r="5" spans="1:15">
      <c r="A5" s="8">
        <v>11</v>
      </c>
      <c r="B5" s="9" t="s">
        <v>18</v>
      </c>
      <c r="C5" s="9">
        <v>2213</v>
      </c>
      <c r="D5" s="10">
        <v>520426</v>
      </c>
      <c r="E5" s="10" t="s">
        <v>16</v>
      </c>
      <c r="F5" s="18">
        <v>399.5</v>
      </c>
      <c r="G5" s="16">
        <f t="shared" si="0"/>
        <v>599.25</v>
      </c>
      <c r="H5" s="17">
        <f t="shared" si="1"/>
        <v>199.75</v>
      </c>
      <c r="I5" s="16">
        <f t="shared" si="2"/>
        <v>0.5</v>
      </c>
      <c r="J5" s="16">
        <f t="shared" si="3"/>
        <v>50</v>
      </c>
      <c r="K5" s="22"/>
      <c r="L5" s="23">
        <f t="shared" si="4"/>
        <v>104.86875</v>
      </c>
      <c r="M5" s="23">
        <f t="shared" si="5"/>
        <v>94.88125</v>
      </c>
      <c r="N5" s="22">
        <f t="shared" si="6"/>
        <v>199.75</v>
      </c>
      <c r="O5" s="26">
        <f t="shared" si="7"/>
        <v>104.86875</v>
      </c>
    </row>
    <row r="6" spans="1:15">
      <c r="A6" s="8">
        <v>11</v>
      </c>
      <c r="B6" s="9" t="s">
        <v>18</v>
      </c>
      <c r="C6" s="9">
        <v>2213</v>
      </c>
      <c r="D6" s="10">
        <v>520417</v>
      </c>
      <c r="E6" s="10" t="s">
        <v>20</v>
      </c>
      <c r="F6" s="18">
        <v>399.5</v>
      </c>
      <c r="G6" s="16">
        <f t="shared" si="0"/>
        <v>599.25</v>
      </c>
      <c r="H6" s="17">
        <f t="shared" si="1"/>
        <v>199.75</v>
      </c>
      <c r="I6" s="16">
        <f t="shared" si="2"/>
        <v>0.5</v>
      </c>
      <c r="J6" s="16">
        <f t="shared" si="3"/>
        <v>50</v>
      </c>
      <c r="K6" s="22"/>
      <c r="L6" s="23">
        <f t="shared" si="4"/>
        <v>104.86875</v>
      </c>
      <c r="M6" s="23">
        <f t="shared" si="5"/>
        <v>94.88125</v>
      </c>
      <c r="N6" s="22">
        <f t="shared" si="6"/>
        <v>199.75</v>
      </c>
      <c r="O6" s="26">
        <f t="shared" si="7"/>
        <v>104.86875</v>
      </c>
    </row>
    <row r="7" spans="1:15">
      <c r="A7" s="5">
        <v>12</v>
      </c>
      <c r="B7" s="6" t="s">
        <v>21</v>
      </c>
      <c r="C7" s="6">
        <v>1477</v>
      </c>
      <c r="D7" s="7">
        <v>498248</v>
      </c>
      <c r="E7" s="7" t="s">
        <v>22</v>
      </c>
      <c r="F7" s="15">
        <v>429.5</v>
      </c>
      <c r="G7" s="16">
        <f t="shared" si="0"/>
        <v>644.25</v>
      </c>
      <c r="H7" s="17">
        <f t="shared" si="1"/>
        <v>214.75</v>
      </c>
      <c r="I7" s="16">
        <f t="shared" si="2"/>
        <v>0.5</v>
      </c>
      <c r="J7" s="16">
        <f t="shared" si="3"/>
        <v>50</v>
      </c>
      <c r="K7" s="22">
        <v>112.74</v>
      </c>
      <c r="L7" s="23">
        <f t="shared" si="4"/>
        <v>112.74375</v>
      </c>
      <c r="M7" s="23">
        <f t="shared" si="5"/>
        <v>102.00625</v>
      </c>
      <c r="N7" s="22">
        <f t="shared" si="6"/>
        <v>102.01</v>
      </c>
      <c r="O7" s="26">
        <f t="shared" si="7"/>
        <v>0.00374999999998238</v>
      </c>
    </row>
    <row r="8" spans="1:15">
      <c r="A8" s="5">
        <v>12</v>
      </c>
      <c r="B8" s="6" t="s">
        <v>21</v>
      </c>
      <c r="C8" s="6">
        <v>1479</v>
      </c>
      <c r="D8" s="7">
        <v>520133</v>
      </c>
      <c r="E8" s="7" t="s">
        <v>16</v>
      </c>
      <c r="F8" s="15">
        <v>399.5</v>
      </c>
      <c r="G8" s="16">
        <f t="shared" si="0"/>
        <v>599.25</v>
      </c>
      <c r="H8" s="17">
        <f t="shared" si="1"/>
        <v>199.75</v>
      </c>
      <c r="I8" s="16">
        <f t="shared" si="2"/>
        <v>0.5</v>
      </c>
      <c r="J8" s="16">
        <f t="shared" si="3"/>
        <v>50</v>
      </c>
      <c r="K8" s="22">
        <v>104.87</v>
      </c>
      <c r="L8" s="23">
        <f t="shared" si="4"/>
        <v>104.86875</v>
      </c>
      <c r="M8" s="23">
        <f t="shared" si="5"/>
        <v>94.88125</v>
      </c>
      <c r="N8" s="22">
        <f t="shared" si="6"/>
        <v>94.88</v>
      </c>
      <c r="O8" s="26">
        <f t="shared" si="7"/>
        <v>-0.00125000000002728</v>
      </c>
    </row>
    <row r="9" spans="1:15">
      <c r="A9" s="5">
        <v>12</v>
      </c>
      <c r="B9" s="6" t="s">
        <v>21</v>
      </c>
      <c r="C9" s="6">
        <v>1479</v>
      </c>
      <c r="D9" s="7">
        <v>520124</v>
      </c>
      <c r="E9" s="7" t="s">
        <v>23</v>
      </c>
      <c r="F9" s="15">
        <v>399.5</v>
      </c>
      <c r="G9" s="16">
        <f t="shared" si="0"/>
        <v>599.25</v>
      </c>
      <c r="H9" s="17">
        <f t="shared" si="1"/>
        <v>199.75</v>
      </c>
      <c r="I9" s="16">
        <f t="shared" si="2"/>
        <v>0.5</v>
      </c>
      <c r="J9" s="16">
        <f t="shared" si="3"/>
        <v>50</v>
      </c>
      <c r="K9" s="22">
        <v>104.87</v>
      </c>
      <c r="L9" s="23">
        <f t="shared" si="4"/>
        <v>104.86875</v>
      </c>
      <c r="M9" s="23">
        <f t="shared" si="5"/>
        <v>94.88125</v>
      </c>
      <c r="N9" s="22">
        <f t="shared" si="6"/>
        <v>94.88</v>
      </c>
      <c r="O9" s="26">
        <f t="shared" si="7"/>
        <v>-0.00125000000002728</v>
      </c>
    </row>
    <row r="10" spans="1:15">
      <c r="A10" s="5">
        <v>13</v>
      </c>
      <c r="B10" s="6" t="s">
        <v>21</v>
      </c>
      <c r="C10" s="6">
        <v>14111</v>
      </c>
      <c r="D10" s="7">
        <v>520302</v>
      </c>
      <c r="E10" s="7" t="s">
        <v>16</v>
      </c>
      <c r="F10" s="15">
        <v>399.5</v>
      </c>
      <c r="G10" s="16">
        <f t="shared" si="0"/>
        <v>599.25</v>
      </c>
      <c r="H10" s="17">
        <f t="shared" si="1"/>
        <v>199.75</v>
      </c>
      <c r="I10" s="16">
        <f t="shared" si="2"/>
        <v>0.5</v>
      </c>
      <c r="J10" s="16">
        <f t="shared" si="3"/>
        <v>50</v>
      </c>
      <c r="K10" s="22">
        <v>104.87</v>
      </c>
      <c r="L10" s="23">
        <f t="shared" si="4"/>
        <v>104.86875</v>
      </c>
      <c r="M10" s="23">
        <f t="shared" si="5"/>
        <v>94.88125</v>
      </c>
      <c r="N10" s="22">
        <f t="shared" si="6"/>
        <v>94.88</v>
      </c>
      <c r="O10" s="26">
        <f t="shared" si="7"/>
        <v>-0.00125000000002728</v>
      </c>
    </row>
    <row r="11" ht="17.25" customHeight="1" spans="1:15">
      <c r="A11" s="5">
        <v>13</v>
      </c>
      <c r="B11" s="6" t="s">
        <v>21</v>
      </c>
      <c r="C11" s="6">
        <v>14111</v>
      </c>
      <c r="D11" s="7">
        <v>520291</v>
      </c>
      <c r="E11" s="6" t="s">
        <v>24</v>
      </c>
      <c r="F11" s="15">
        <v>399.5</v>
      </c>
      <c r="G11" s="16">
        <f t="shared" si="0"/>
        <v>599.25</v>
      </c>
      <c r="H11" s="17">
        <f t="shared" si="1"/>
        <v>199.75</v>
      </c>
      <c r="I11" s="16">
        <f t="shared" si="2"/>
        <v>0.5</v>
      </c>
      <c r="J11" s="16">
        <f t="shared" si="3"/>
        <v>50</v>
      </c>
      <c r="K11" s="22">
        <v>104.87</v>
      </c>
      <c r="L11" s="23">
        <f t="shared" si="4"/>
        <v>104.86875</v>
      </c>
      <c r="M11" s="23">
        <f t="shared" si="5"/>
        <v>94.88125</v>
      </c>
      <c r="N11" s="22">
        <f t="shared" si="6"/>
        <v>94.88</v>
      </c>
      <c r="O11" s="26">
        <f t="shared" si="7"/>
        <v>-0.00125000000002728</v>
      </c>
    </row>
    <row r="12" spans="1:15">
      <c r="A12" s="11">
        <v>15</v>
      </c>
      <c r="B12" s="12" t="s">
        <v>21</v>
      </c>
      <c r="C12" s="12">
        <v>1141</v>
      </c>
      <c r="D12" s="13">
        <v>520112</v>
      </c>
      <c r="E12" s="13" t="s">
        <v>19</v>
      </c>
      <c r="F12" s="19">
        <v>379.5</v>
      </c>
      <c r="G12" s="16">
        <f t="shared" si="0"/>
        <v>569.25</v>
      </c>
      <c r="H12" s="17">
        <f t="shared" si="1"/>
        <v>189.75</v>
      </c>
      <c r="I12" s="16">
        <f t="shared" si="2"/>
        <v>0.5</v>
      </c>
      <c r="J12" s="16">
        <f t="shared" si="3"/>
        <v>50</v>
      </c>
      <c r="K12" s="22"/>
      <c r="L12" s="23">
        <f t="shared" si="4"/>
        <v>99.61875</v>
      </c>
      <c r="M12" s="23">
        <f t="shared" si="5"/>
        <v>90.13125</v>
      </c>
      <c r="N12" s="22">
        <f t="shared" si="6"/>
        <v>189.75</v>
      </c>
      <c r="O12" s="26">
        <f t="shared" si="7"/>
        <v>99.61875</v>
      </c>
    </row>
    <row r="13" spans="1:15">
      <c r="A13" s="5">
        <v>15</v>
      </c>
      <c r="B13" s="6" t="s">
        <v>25</v>
      </c>
      <c r="C13" s="6">
        <v>3012</v>
      </c>
      <c r="D13" s="7">
        <v>522982</v>
      </c>
      <c r="E13" s="7" t="s">
        <v>16</v>
      </c>
      <c r="F13" s="15">
        <v>449.5</v>
      </c>
      <c r="G13" s="16">
        <f t="shared" si="0"/>
        <v>674.25</v>
      </c>
      <c r="H13" s="17">
        <f t="shared" si="1"/>
        <v>224.75</v>
      </c>
      <c r="I13" s="16">
        <f t="shared" si="2"/>
        <v>0.5</v>
      </c>
      <c r="J13" s="16">
        <f t="shared" si="3"/>
        <v>50</v>
      </c>
      <c r="K13" s="22">
        <v>117.99</v>
      </c>
      <c r="L13" s="23">
        <f t="shared" si="4"/>
        <v>117.99375</v>
      </c>
      <c r="M13" s="23">
        <f t="shared" si="5"/>
        <v>106.75625</v>
      </c>
      <c r="N13" s="22">
        <f t="shared" si="6"/>
        <v>106.76</v>
      </c>
      <c r="O13" s="26">
        <f t="shared" si="7"/>
        <v>0.00374999999998238</v>
      </c>
    </row>
    <row r="14" spans="1:15">
      <c r="A14" s="5">
        <v>15</v>
      </c>
      <c r="B14" s="6" t="s">
        <v>25</v>
      </c>
      <c r="C14" s="6">
        <v>3012</v>
      </c>
      <c r="D14" s="7">
        <v>522971</v>
      </c>
      <c r="E14" s="7" t="s">
        <v>23</v>
      </c>
      <c r="F14" s="15">
        <v>449.5</v>
      </c>
      <c r="G14" s="16">
        <f t="shared" si="0"/>
        <v>674.25</v>
      </c>
      <c r="H14" s="17">
        <f t="shared" si="1"/>
        <v>224.75</v>
      </c>
      <c r="I14" s="16">
        <f t="shared" si="2"/>
        <v>0.5</v>
      </c>
      <c r="J14" s="16">
        <f t="shared" si="3"/>
        <v>50</v>
      </c>
      <c r="K14" s="22">
        <v>117.99</v>
      </c>
      <c r="L14" s="23">
        <f t="shared" si="4"/>
        <v>117.99375</v>
      </c>
      <c r="M14" s="23">
        <f t="shared" si="5"/>
        <v>106.75625</v>
      </c>
      <c r="N14" s="22">
        <f t="shared" si="6"/>
        <v>106.76</v>
      </c>
      <c r="O14" s="26">
        <f t="shared" si="7"/>
        <v>0.00374999999998238</v>
      </c>
    </row>
    <row r="15" spans="1:15">
      <c r="A15" s="5">
        <v>16</v>
      </c>
      <c r="B15" s="7" t="s">
        <v>26</v>
      </c>
      <c r="C15" s="7">
        <v>9784</v>
      </c>
      <c r="D15" s="7">
        <v>525847</v>
      </c>
      <c r="E15" s="7" t="s">
        <v>27</v>
      </c>
      <c r="F15" s="15">
        <v>399.5</v>
      </c>
      <c r="G15" s="16">
        <f t="shared" si="0"/>
        <v>599.25</v>
      </c>
      <c r="H15" s="17">
        <f t="shared" si="1"/>
        <v>199.75</v>
      </c>
      <c r="I15" s="16">
        <f t="shared" si="2"/>
        <v>0.5</v>
      </c>
      <c r="J15" s="16">
        <f t="shared" si="3"/>
        <v>50</v>
      </c>
      <c r="K15" s="22">
        <v>104.87</v>
      </c>
      <c r="L15" s="24">
        <f t="shared" si="4"/>
        <v>104.86875</v>
      </c>
      <c r="M15" s="23">
        <f t="shared" si="5"/>
        <v>94.88125</v>
      </c>
      <c r="N15" s="22">
        <f t="shared" si="6"/>
        <v>94.88</v>
      </c>
      <c r="O15" s="26">
        <f t="shared" si="7"/>
        <v>-0.00125000000002728</v>
      </c>
    </row>
    <row r="16" spans="1:15">
      <c r="A16" s="5">
        <v>16</v>
      </c>
      <c r="B16" s="7" t="s">
        <v>26</v>
      </c>
      <c r="C16" s="7">
        <v>9784</v>
      </c>
      <c r="D16" s="7">
        <v>525858</v>
      </c>
      <c r="E16" s="7" t="s">
        <v>16</v>
      </c>
      <c r="F16" s="15">
        <v>399.5</v>
      </c>
      <c r="G16" s="16">
        <f t="shared" si="0"/>
        <v>599.25</v>
      </c>
      <c r="H16" s="17">
        <f t="shared" si="1"/>
        <v>199.75</v>
      </c>
      <c r="I16" s="16">
        <f t="shared" si="2"/>
        <v>0.5</v>
      </c>
      <c r="J16" s="16">
        <f t="shared" si="3"/>
        <v>50</v>
      </c>
      <c r="K16" s="22">
        <v>104.87</v>
      </c>
      <c r="L16" s="23">
        <f t="shared" si="4"/>
        <v>104.86875</v>
      </c>
      <c r="M16" s="23">
        <f t="shared" si="5"/>
        <v>94.88125</v>
      </c>
      <c r="N16" s="22">
        <f t="shared" si="6"/>
        <v>94.88</v>
      </c>
      <c r="O16" s="26">
        <f t="shared" si="7"/>
        <v>-0.00125000000002728</v>
      </c>
    </row>
    <row r="17" ht="17.25" customHeight="1" spans="1:15">
      <c r="A17" s="5">
        <v>17</v>
      </c>
      <c r="B17" s="6" t="s">
        <v>28</v>
      </c>
      <c r="C17" s="6">
        <v>21002</v>
      </c>
      <c r="D17" s="7">
        <v>519474</v>
      </c>
      <c r="E17" s="7" t="s">
        <v>29</v>
      </c>
      <c r="F17" s="15">
        <v>449.5</v>
      </c>
      <c r="G17" s="16">
        <f t="shared" si="0"/>
        <v>674.25</v>
      </c>
      <c r="H17" s="17">
        <f t="shared" si="1"/>
        <v>224.75</v>
      </c>
      <c r="I17" s="16">
        <f t="shared" si="2"/>
        <v>0.5</v>
      </c>
      <c r="J17" s="16">
        <f t="shared" si="3"/>
        <v>50</v>
      </c>
      <c r="K17" s="22">
        <v>117.99</v>
      </c>
      <c r="L17" s="23">
        <f t="shared" si="4"/>
        <v>117.99375</v>
      </c>
      <c r="M17" s="23">
        <f t="shared" si="5"/>
        <v>106.75625</v>
      </c>
      <c r="N17" s="22">
        <f t="shared" si="6"/>
        <v>106.76</v>
      </c>
      <c r="O17" s="26">
        <f t="shared" si="7"/>
        <v>0.00374999999998238</v>
      </c>
    </row>
    <row r="18" ht="13.5" customHeight="1" spans="1:15">
      <c r="A18" s="6">
        <v>17</v>
      </c>
      <c r="B18" s="6" t="s">
        <v>28</v>
      </c>
      <c r="C18" s="6">
        <v>21002</v>
      </c>
      <c r="D18" s="6">
        <v>519514</v>
      </c>
      <c r="E18" s="6" t="s">
        <v>16</v>
      </c>
      <c r="F18" s="20">
        <v>449.5</v>
      </c>
      <c r="G18" s="16">
        <f t="shared" si="0"/>
        <v>674.25</v>
      </c>
      <c r="H18" s="17">
        <f t="shared" si="1"/>
        <v>224.75</v>
      </c>
      <c r="I18" s="16">
        <f t="shared" si="2"/>
        <v>0.5</v>
      </c>
      <c r="J18" s="16">
        <f t="shared" si="3"/>
        <v>50</v>
      </c>
      <c r="K18" s="22">
        <v>117.99</v>
      </c>
      <c r="L18" s="23">
        <f t="shared" si="4"/>
        <v>117.99375</v>
      </c>
      <c r="M18" s="23">
        <f t="shared" si="5"/>
        <v>106.75625</v>
      </c>
      <c r="N18" s="22">
        <f t="shared" si="6"/>
        <v>106.76</v>
      </c>
      <c r="O18" s="26">
        <f t="shared" si="7"/>
        <v>0.00374999999998238</v>
      </c>
    </row>
    <row r="19" spans="1:15">
      <c r="A19" s="6">
        <v>19</v>
      </c>
      <c r="B19" s="6" t="s">
        <v>30</v>
      </c>
      <c r="C19" s="6">
        <v>530</v>
      </c>
      <c r="D19" s="6">
        <v>522258</v>
      </c>
      <c r="E19" s="6" t="s">
        <v>31</v>
      </c>
      <c r="F19" s="20">
        <v>369.5</v>
      </c>
      <c r="G19" s="16">
        <f t="shared" si="0"/>
        <v>554.25</v>
      </c>
      <c r="H19" s="17">
        <f t="shared" si="1"/>
        <v>184.75</v>
      </c>
      <c r="I19" s="16">
        <f t="shared" si="2"/>
        <v>0.5</v>
      </c>
      <c r="J19" s="16">
        <f t="shared" si="3"/>
        <v>50</v>
      </c>
      <c r="K19" s="22">
        <v>96.99</v>
      </c>
      <c r="L19" s="23">
        <f t="shared" si="4"/>
        <v>96.99375</v>
      </c>
      <c r="M19" s="23">
        <f t="shared" si="5"/>
        <v>87.75625</v>
      </c>
      <c r="N19" s="22">
        <f t="shared" si="6"/>
        <v>87.76</v>
      </c>
      <c r="O19" s="26">
        <f t="shared" si="7"/>
        <v>0.00374999999998238</v>
      </c>
    </row>
    <row r="20" spans="1:15">
      <c r="A20" s="6">
        <v>19</v>
      </c>
      <c r="B20" s="6" t="s">
        <v>30</v>
      </c>
      <c r="C20" s="6">
        <v>530</v>
      </c>
      <c r="D20" s="6">
        <v>522312</v>
      </c>
      <c r="E20" s="6" t="s">
        <v>16</v>
      </c>
      <c r="F20" s="20">
        <v>369.5</v>
      </c>
      <c r="G20" s="16">
        <f t="shared" si="0"/>
        <v>554.25</v>
      </c>
      <c r="H20" s="17">
        <f t="shared" si="1"/>
        <v>184.75</v>
      </c>
      <c r="I20" s="16">
        <f t="shared" si="2"/>
        <v>0.5</v>
      </c>
      <c r="J20" s="16">
        <f t="shared" si="3"/>
        <v>50</v>
      </c>
      <c r="K20" s="22">
        <v>96.99</v>
      </c>
      <c r="L20" s="23">
        <f t="shared" si="4"/>
        <v>96.99375</v>
      </c>
      <c r="M20" s="23">
        <f t="shared" si="5"/>
        <v>87.75625</v>
      </c>
      <c r="N20" s="22">
        <f t="shared" si="6"/>
        <v>87.76</v>
      </c>
      <c r="O20" s="26">
        <f t="shared" si="7"/>
        <v>0.00374999999998238</v>
      </c>
    </row>
    <row r="21" spans="1:15">
      <c r="A21" s="6">
        <v>19</v>
      </c>
      <c r="B21" s="6" t="s">
        <v>30</v>
      </c>
      <c r="C21" s="6">
        <v>531</v>
      </c>
      <c r="D21" s="6">
        <v>522342</v>
      </c>
      <c r="E21" s="6" t="s">
        <v>16</v>
      </c>
      <c r="F21" s="20">
        <v>399.5</v>
      </c>
      <c r="G21" s="16">
        <f t="shared" si="0"/>
        <v>599.25</v>
      </c>
      <c r="H21" s="17">
        <f t="shared" si="1"/>
        <v>199.75</v>
      </c>
      <c r="I21" s="16">
        <f t="shared" si="2"/>
        <v>0.5</v>
      </c>
      <c r="J21" s="16">
        <f t="shared" si="3"/>
        <v>50</v>
      </c>
      <c r="K21" s="22">
        <v>104.87</v>
      </c>
      <c r="L21" s="23">
        <f t="shared" si="4"/>
        <v>104.86875</v>
      </c>
      <c r="M21" s="23">
        <f t="shared" si="5"/>
        <v>94.88125</v>
      </c>
      <c r="N21" s="22">
        <f t="shared" si="6"/>
        <v>94.88</v>
      </c>
      <c r="O21" s="26">
        <f t="shared" si="7"/>
        <v>-0.00125000000002728</v>
      </c>
    </row>
    <row r="22" spans="1:15">
      <c r="A22" s="6">
        <v>25</v>
      </c>
      <c r="B22" s="6" t="s">
        <v>32</v>
      </c>
      <c r="C22" s="6">
        <v>51810</v>
      </c>
      <c r="D22" s="6">
        <v>519111</v>
      </c>
      <c r="E22" s="6" t="s">
        <v>16</v>
      </c>
      <c r="F22" s="20">
        <v>399.5</v>
      </c>
      <c r="G22" s="16">
        <f t="shared" si="0"/>
        <v>599.25</v>
      </c>
      <c r="H22" s="17">
        <f t="shared" si="1"/>
        <v>199.75</v>
      </c>
      <c r="I22" s="16">
        <f t="shared" si="2"/>
        <v>0.5</v>
      </c>
      <c r="J22" s="16">
        <f t="shared" si="3"/>
        <v>50</v>
      </c>
      <c r="K22" s="25">
        <v>104.87</v>
      </c>
      <c r="L22" s="23">
        <f t="shared" si="4"/>
        <v>104.86875</v>
      </c>
      <c r="M22" s="23">
        <f t="shared" si="5"/>
        <v>94.88125</v>
      </c>
      <c r="N22" s="22">
        <f t="shared" si="6"/>
        <v>94.88</v>
      </c>
      <c r="O22" s="26">
        <f t="shared" si="7"/>
        <v>-0.00125000000002728</v>
      </c>
    </row>
    <row r="23" spans="1:15">
      <c r="A23" s="6">
        <v>30</v>
      </c>
      <c r="B23" s="6" t="s">
        <v>33</v>
      </c>
      <c r="C23" s="6">
        <v>2104</v>
      </c>
      <c r="D23" s="6">
        <v>520154</v>
      </c>
      <c r="E23" s="6" t="s">
        <v>34</v>
      </c>
      <c r="F23" s="20">
        <v>399.5</v>
      </c>
      <c r="G23" s="16">
        <f t="shared" si="0"/>
        <v>599.25</v>
      </c>
      <c r="H23" s="17">
        <f t="shared" si="1"/>
        <v>199.75</v>
      </c>
      <c r="I23" s="16">
        <f t="shared" si="2"/>
        <v>0.5</v>
      </c>
      <c r="J23" s="16">
        <f t="shared" si="3"/>
        <v>50</v>
      </c>
      <c r="K23" s="22">
        <v>104.87</v>
      </c>
      <c r="L23" s="23">
        <f t="shared" si="4"/>
        <v>104.86875</v>
      </c>
      <c r="M23" s="23">
        <f t="shared" si="5"/>
        <v>94.88125</v>
      </c>
      <c r="N23" s="22">
        <f t="shared" si="6"/>
        <v>94.88</v>
      </c>
      <c r="O23" s="26">
        <f t="shared" si="7"/>
        <v>-0.00125000000002728</v>
      </c>
    </row>
    <row r="24" spans="1:15">
      <c r="A24" s="6">
        <v>30</v>
      </c>
      <c r="B24" s="6" t="s">
        <v>21</v>
      </c>
      <c r="C24" s="6">
        <v>2104</v>
      </c>
      <c r="D24" s="6">
        <v>520166</v>
      </c>
      <c r="E24" s="6" t="s">
        <v>16</v>
      </c>
      <c r="F24" s="20">
        <v>399.5</v>
      </c>
      <c r="G24" s="16">
        <f t="shared" si="0"/>
        <v>599.25</v>
      </c>
      <c r="H24" s="17">
        <f t="shared" si="1"/>
        <v>199.75</v>
      </c>
      <c r="I24" s="16">
        <f t="shared" si="2"/>
        <v>0.5</v>
      </c>
      <c r="J24" s="16">
        <f t="shared" si="3"/>
        <v>50</v>
      </c>
      <c r="K24" s="22">
        <v>104.87</v>
      </c>
      <c r="L24" s="23">
        <f t="shared" si="4"/>
        <v>104.86875</v>
      </c>
      <c r="M24" s="23">
        <f t="shared" si="5"/>
        <v>94.88125</v>
      </c>
      <c r="N24" s="22">
        <f t="shared" si="6"/>
        <v>94.88</v>
      </c>
      <c r="O24" s="26">
        <f t="shared" si="7"/>
        <v>-0.00125000000002728</v>
      </c>
    </row>
    <row r="25" spans="1:15">
      <c r="A25" s="14">
        <v>35</v>
      </c>
      <c r="B25" s="14" t="s">
        <v>35</v>
      </c>
      <c r="C25" s="14">
        <v>3939</v>
      </c>
      <c r="D25" s="14">
        <v>522933</v>
      </c>
      <c r="E25" s="14" t="s">
        <v>16</v>
      </c>
      <c r="F25" s="21">
        <v>529.5</v>
      </c>
      <c r="G25" s="16">
        <f t="shared" si="0"/>
        <v>794.25</v>
      </c>
      <c r="H25" s="17">
        <f t="shared" si="1"/>
        <v>264.75</v>
      </c>
      <c r="I25" s="16">
        <f t="shared" si="2"/>
        <v>0.5</v>
      </c>
      <c r="J25" s="16">
        <f t="shared" si="3"/>
        <v>50</v>
      </c>
      <c r="K25" s="22"/>
      <c r="L25" s="23">
        <f t="shared" si="4"/>
        <v>138.99375</v>
      </c>
      <c r="M25" s="23">
        <f t="shared" si="5"/>
        <v>125.75625</v>
      </c>
      <c r="N25" s="22">
        <f t="shared" si="6"/>
        <v>264.75</v>
      </c>
      <c r="O25" s="26">
        <f t="shared" si="7"/>
        <v>138.99375</v>
      </c>
    </row>
    <row r="26" spans="1:15">
      <c r="A26" s="6">
        <v>40</v>
      </c>
      <c r="B26" s="6" t="s">
        <v>36</v>
      </c>
      <c r="C26" s="6">
        <v>900</v>
      </c>
      <c r="D26" s="6">
        <v>524541</v>
      </c>
      <c r="E26" s="6" t="s">
        <v>16</v>
      </c>
      <c r="F26" s="20">
        <v>449.5</v>
      </c>
      <c r="G26" s="16">
        <f t="shared" si="0"/>
        <v>674.25</v>
      </c>
      <c r="H26" s="17">
        <f t="shared" si="1"/>
        <v>224.75</v>
      </c>
      <c r="I26" s="16">
        <f t="shared" si="2"/>
        <v>0.5</v>
      </c>
      <c r="J26" s="16">
        <f t="shared" si="3"/>
        <v>50</v>
      </c>
      <c r="K26" s="22">
        <v>117.99</v>
      </c>
      <c r="L26" s="23">
        <f t="shared" si="4"/>
        <v>117.99375</v>
      </c>
      <c r="M26" s="23">
        <f t="shared" si="5"/>
        <v>106.75625</v>
      </c>
      <c r="N26" s="22">
        <f t="shared" si="6"/>
        <v>106.76</v>
      </c>
      <c r="O26" s="26">
        <f t="shared" si="7"/>
        <v>0.00374999999998238</v>
      </c>
    </row>
    <row r="27" spans="1:15">
      <c r="A27" s="5">
        <v>40</v>
      </c>
      <c r="B27" s="7" t="s">
        <v>18</v>
      </c>
      <c r="C27" s="7">
        <v>900</v>
      </c>
      <c r="D27" s="7">
        <v>524571</v>
      </c>
      <c r="E27" s="7" t="s">
        <v>37</v>
      </c>
      <c r="F27" s="15">
        <v>449.5</v>
      </c>
      <c r="G27" s="16">
        <f t="shared" si="0"/>
        <v>674.25</v>
      </c>
      <c r="H27" s="17">
        <f t="shared" si="1"/>
        <v>224.75</v>
      </c>
      <c r="I27" s="16">
        <f t="shared" si="2"/>
        <v>0.5</v>
      </c>
      <c r="J27" s="16">
        <f t="shared" si="3"/>
        <v>50</v>
      </c>
      <c r="K27" s="22">
        <v>117.99</v>
      </c>
      <c r="L27" s="23">
        <f t="shared" si="4"/>
        <v>117.99375</v>
      </c>
      <c r="M27" s="23">
        <f t="shared" si="5"/>
        <v>106.75625</v>
      </c>
      <c r="N27" s="22">
        <f t="shared" si="6"/>
        <v>106.76</v>
      </c>
      <c r="O27" s="26">
        <f t="shared" si="7"/>
        <v>0.00374999999998238</v>
      </c>
    </row>
    <row r="28" spans="1:15">
      <c r="A28" s="5">
        <v>41</v>
      </c>
      <c r="B28" s="7" t="s">
        <v>36</v>
      </c>
      <c r="C28" s="7">
        <v>2207</v>
      </c>
      <c r="D28" s="7">
        <v>481137</v>
      </c>
      <c r="E28" s="7" t="s">
        <v>38</v>
      </c>
      <c r="F28" s="15">
        <v>429.5</v>
      </c>
      <c r="G28" s="16">
        <f t="shared" si="0"/>
        <v>644.25</v>
      </c>
      <c r="H28" s="17">
        <f t="shared" si="1"/>
        <v>214.75</v>
      </c>
      <c r="I28" s="16">
        <f t="shared" si="2"/>
        <v>0.5</v>
      </c>
      <c r="J28" s="16">
        <f t="shared" si="3"/>
        <v>50</v>
      </c>
      <c r="K28" s="22">
        <v>112.74</v>
      </c>
      <c r="L28" s="23">
        <f t="shared" si="4"/>
        <v>112.74375</v>
      </c>
      <c r="M28" s="23">
        <f t="shared" si="5"/>
        <v>102.00625</v>
      </c>
      <c r="N28" s="22">
        <f t="shared" si="6"/>
        <v>102.01</v>
      </c>
      <c r="O28" s="26">
        <f t="shared" si="7"/>
        <v>0.00374999999998238</v>
      </c>
    </row>
    <row r="29" spans="1:15">
      <c r="A29" s="5">
        <v>66</v>
      </c>
      <c r="B29" s="6" t="s">
        <v>21</v>
      </c>
      <c r="C29" s="6">
        <v>13111</v>
      </c>
      <c r="D29" s="7">
        <v>520283</v>
      </c>
      <c r="E29" s="7" t="s">
        <v>39</v>
      </c>
      <c r="F29" s="15">
        <v>399.5</v>
      </c>
      <c r="G29" s="16">
        <f t="shared" si="0"/>
        <v>599.25</v>
      </c>
      <c r="H29" s="17">
        <f t="shared" si="1"/>
        <v>199.75</v>
      </c>
      <c r="I29" s="16">
        <f t="shared" si="2"/>
        <v>0.5</v>
      </c>
      <c r="J29" s="16">
        <f t="shared" si="3"/>
        <v>50</v>
      </c>
      <c r="K29" s="22">
        <v>104.87</v>
      </c>
      <c r="L29" s="23">
        <f t="shared" si="4"/>
        <v>104.86875</v>
      </c>
      <c r="M29" s="23">
        <f t="shared" si="5"/>
        <v>94.88125</v>
      </c>
      <c r="N29" s="22">
        <f t="shared" si="6"/>
        <v>94.88</v>
      </c>
      <c r="O29" s="26">
        <f t="shared" si="7"/>
        <v>-0.00125000000002728</v>
      </c>
    </row>
    <row r="30" spans="1:15">
      <c r="A30" s="5">
        <v>66</v>
      </c>
      <c r="B30" s="6" t="s">
        <v>21</v>
      </c>
      <c r="C30" s="6">
        <v>13107</v>
      </c>
      <c r="D30" s="7">
        <v>520272</v>
      </c>
      <c r="E30" s="7" t="s">
        <v>16</v>
      </c>
      <c r="F30" s="15">
        <v>359.5</v>
      </c>
      <c r="G30" s="16">
        <f t="shared" si="0"/>
        <v>539.25</v>
      </c>
      <c r="H30" s="17">
        <f t="shared" si="1"/>
        <v>179.75</v>
      </c>
      <c r="I30" s="16">
        <f t="shared" si="2"/>
        <v>0.5</v>
      </c>
      <c r="J30" s="16">
        <f t="shared" si="3"/>
        <v>50</v>
      </c>
      <c r="K30" s="22">
        <v>94.37</v>
      </c>
      <c r="L30" s="23">
        <f t="shared" si="4"/>
        <v>94.36875</v>
      </c>
      <c r="M30" s="23">
        <f t="shared" si="5"/>
        <v>85.38125</v>
      </c>
      <c r="N30" s="22">
        <f t="shared" si="6"/>
        <v>85.38</v>
      </c>
      <c r="O30" s="26">
        <f t="shared" si="7"/>
        <v>-0.00125000000002728</v>
      </c>
    </row>
    <row r="31" spans="1:15">
      <c r="A31" s="5">
        <v>66</v>
      </c>
      <c r="B31" s="6" t="s">
        <v>21</v>
      </c>
      <c r="C31" s="6">
        <v>13107</v>
      </c>
      <c r="D31" s="7">
        <v>520269</v>
      </c>
      <c r="E31" s="7" t="s">
        <v>40</v>
      </c>
      <c r="F31" s="15">
        <v>359.5</v>
      </c>
      <c r="G31" s="16">
        <f t="shared" si="0"/>
        <v>539.25</v>
      </c>
      <c r="H31" s="17">
        <f t="shared" si="1"/>
        <v>179.75</v>
      </c>
      <c r="I31" s="16">
        <f t="shared" si="2"/>
        <v>0.5</v>
      </c>
      <c r="J31" s="16">
        <f t="shared" si="3"/>
        <v>50</v>
      </c>
      <c r="K31" s="22">
        <v>94.37</v>
      </c>
      <c r="L31" s="23">
        <f t="shared" si="4"/>
        <v>94.36875</v>
      </c>
      <c r="M31" s="23">
        <f t="shared" si="5"/>
        <v>85.38125</v>
      </c>
      <c r="N31" s="22">
        <f t="shared" si="6"/>
        <v>85.38</v>
      </c>
      <c r="O31" s="26">
        <f t="shared" si="7"/>
        <v>-0.00125000000002728</v>
      </c>
    </row>
    <row r="32" spans="1:15">
      <c r="A32" s="5">
        <v>81</v>
      </c>
      <c r="B32" s="7" t="s">
        <v>18</v>
      </c>
      <c r="C32" s="7">
        <v>4706</v>
      </c>
      <c r="D32" s="7">
        <v>504699</v>
      </c>
      <c r="E32" s="7" t="s">
        <v>41</v>
      </c>
      <c r="F32" s="15">
        <v>439.5</v>
      </c>
      <c r="G32" s="16">
        <f t="shared" si="0"/>
        <v>659.25</v>
      </c>
      <c r="H32" s="17">
        <f t="shared" si="1"/>
        <v>219.75</v>
      </c>
      <c r="I32" s="16">
        <f t="shared" si="2"/>
        <v>0.5</v>
      </c>
      <c r="J32" s="16">
        <f t="shared" si="3"/>
        <v>50</v>
      </c>
      <c r="K32" s="22">
        <v>115.37</v>
      </c>
      <c r="L32" s="23">
        <f t="shared" si="4"/>
        <v>115.36875</v>
      </c>
      <c r="M32" s="23">
        <f t="shared" si="5"/>
        <v>104.38125</v>
      </c>
      <c r="N32" s="22">
        <f t="shared" si="6"/>
        <v>104.38</v>
      </c>
      <c r="O32" s="26">
        <f t="shared" si="7"/>
        <v>-0.00125000000002728</v>
      </c>
    </row>
    <row r="33" ht="25.5" spans="1:15">
      <c r="A33" s="5">
        <v>81</v>
      </c>
      <c r="B33" s="7" t="s">
        <v>18</v>
      </c>
      <c r="C33" s="7">
        <v>7529</v>
      </c>
      <c r="D33" s="7">
        <v>521080</v>
      </c>
      <c r="E33" s="6" t="s">
        <v>42</v>
      </c>
      <c r="F33" s="15">
        <v>419.5</v>
      </c>
      <c r="G33" s="16">
        <f t="shared" si="0"/>
        <v>629.25</v>
      </c>
      <c r="H33" s="17">
        <f t="shared" si="1"/>
        <v>209.75</v>
      </c>
      <c r="I33" s="16">
        <f t="shared" si="2"/>
        <v>0.5</v>
      </c>
      <c r="J33" s="16">
        <f t="shared" si="3"/>
        <v>50</v>
      </c>
      <c r="K33" s="22">
        <v>110.12</v>
      </c>
      <c r="L33" s="23">
        <f t="shared" si="4"/>
        <v>110.11875</v>
      </c>
      <c r="M33" s="23">
        <f t="shared" si="5"/>
        <v>99.63125</v>
      </c>
      <c r="N33" s="22">
        <f t="shared" si="6"/>
        <v>99.63</v>
      </c>
      <c r="O33" s="26">
        <f t="shared" si="7"/>
        <v>-0.00125000000002728</v>
      </c>
    </row>
    <row r="34" ht="15" customHeight="1" spans="1:15">
      <c r="A34" s="5">
        <v>81</v>
      </c>
      <c r="B34" s="7" t="s">
        <v>18</v>
      </c>
      <c r="C34" s="7">
        <v>7529</v>
      </c>
      <c r="D34" s="7">
        <v>521091</v>
      </c>
      <c r="E34" s="6" t="s">
        <v>43</v>
      </c>
      <c r="F34" s="15">
        <v>419.5</v>
      </c>
      <c r="G34" s="16">
        <f t="shared" si="0"/>
        <v>629.25</v>
      </c>
      <c r="H34" s="17">
        <f t="shared" si="1"/>
        <v>209.75</v>
      </c>
      <c r="I34" s="16">
        <f t="shared" si="2"/>
        <v>0.5</v>
      </c>
      <c r="J34" s="16">
        <f t="shared" si="3"/>
        <v>50</v>
      </c>
      <c r="K34" s="22">
        <v>110.12</v>
      </c>
      <c r="L34" s="23">
        <f t="shared" si="4"/>
        <v>110.11875</v>
      </c>
      <c r="M34" s="23">
        <f t="shared" si="5"/>
        <v>99.63125</v>
      </c>
      <c r="N34" s="22">
        <f t="shared" si="6"/>
        <v>99.63</v>
      </c>
      <c r="O34" s="26">
        <f t="shared" si="7"/>
        <v>-0.00125000000002728</v>
      </c>
    </row>
    <row r="35" spans="1:15">
      <c r="A35" s="5">
        <v>83</v>
      </c>
      <c r="B35" s="7" t="s">
        <v>44</v>
      </c>
      <c r="C35" s="7">
        <v>3805</v>
      </c>
      <c r="D35" s="7">
        <v>520886</v>
      </c>
      <c r="E35" s="7" t="s">
        <v>45</v>
      </c>
      <c r="F35" s="15">
        <v>319.5</v>
      </c>
      <c r="G35" s="16">
        <f t="shared" si="0"/>
        <v>479.25</v>
      </c>
      <c r="H35" s="17">
        <f t="shared" si="1"/>
        <v>159.75</v>
      </c>
      <c r="I35" s="16">
        <f t="shared" si="2"/>
        <v>0.5</v>
      </c>
      <c r="J35" s="16">
        <f t="shared" si="3"/>
        <v>50</v>
      </c>
      <c r="K35" s="22">
        <v>83.87</v>
      </c>
      <c r="L35" s="23">
        <f t="shared" si="4"/>
        <v>83.86875</v>
      </c>
      <c r="M35" s="23">
        <f t="shared" si="5"/>
        <v>75.88125</v>
      </c>
      <c r="N35" s="22">
        <f t="shared" si="6"/>
        <v>75.88</v>
      </c>
      <c r="O35" s="26">
        <f t="shared" si="7"/>
        <v>-0.00125000000002728</v>
      </c>
    </row>
    <row r="36" spans="1:15">
      <c r="A36" s="5">
        <v>83</v>
      </c>
      <c r="B36" s="7" t="s">
        <v>44</v>
      </c>
      <c r="C36" s="7">
        <v>3805</v>
      </c>
      <c r="D36" s="7">
        <v>520897</v>
      </c>
      <c r="E36" s="7" t="s">
        <v>46</v>
      </c>
      <c r="F36" s="15">
        <v>319.5</v>
      </c>
      <c r="G36" s="16">
        <f t="shared" si="0"/>
        <v>479.25</v>
      </c>
      <c r="H36" s="17">
        <f t="shared" si="1"/>
        <v>159.75</v>
      </c>
      <c r="I36" s="16">
        <f t="shared" si="2"/>
        <v>0.5</v>
      </c>
      <c r="J36" s="16">
        <f t="shared" si="3"/>
        <v>50</v>
      </c>
      <c r="K36" s="22">
        <v>83.87</v>
      </c>
      <c r="L36" s="23">
        <f t="shared" si="4"/>
        <v>83.86875</v>
      </c>
      <c r="M36" s="23">
        <f t="shared" si="5"/>
        <v>75.88125</v>
      </c>
      <c r="N36" s="22">
        <f t="shared" si="6"/>
        <v>75.88</v>
      </c>
      <c r="O36" s="26">
        <f t="shared" si="7"/>
        <v>-0.00125000000002728</v>
      </c>
    </row>
    <row r="37" spans="1:15">
      <c r="A37" s="5">
        <v>83</v>
      </c>
      <c r="B37" s="7" t="s">
        <v>44</v>
      </c>
      <c r="C37" s="7">
        <v>7706</v>
      </c>
      <c r="D37" s="7">
        <v>520953</v>
      </c>
      <c r="E37" s="7" t="s">
        <v>47</v>
      </c>
      <c r="F37" s="15">
        <v>319.5</v>
      </c>
      <c r="G37" s="16">
        <f t="shared" si="0"/>
        <v>479.25</v>
      </c>
      <c r="H37" s="17">
        <f t="shared" si="1"/>
        <v>159.75</v>
      </c>
      <c r="I37" s="16">
        <f t="shared" si="2"/>
        <v>0.5</v>
      </c>
      <c r="J37" s="16">
        <f t="shared" si="3"/>
        <v>50</v>
      </c>
      <c r="K37" s="22">
        <v>83.87</v>
      </c>
      <c r="L37" s="23">
        <f t="shared" si="4"/>
        <v>83.86875</v>
      </c>
      <c r="M37" s="23">
        <f t="shared" si="5"/>
        <v>75.88125</v>
      </c>
      <c r="N37" s="22">
        <f t="shared" si="6"/>
        <v>75.88</v>
      </c>
      <c r="O37" s="26">
        <f t="shared" si="7"/>
        <v>-0.00125000000002728</v>
      </c>
    </row>
    <row r="38" customFormat="1" spans="1:15">
      <c r="A38" s="5">
        <v>85</v>
      </c>
      <c r="B38" s="7" t="s">
        <v>44</v>
      </c>
      <c r="C38" s="7">
        <v>4711</v>
      </c>
      <c r="D38" s="7">
        <v>504747</v>
      </c>
      <c r="E38" s="7" t="s">
        <v>47</v>
      </c>
      <c r="F38" s="15">
        <v>399.5</v>
      </c>
      <c r="G38" s="16">
        <f t="shared" si="0"/>
        <v>599.25</v>
      </c>
      <c r="H38" s="17">
        <f t="shared" si="1"/>
        <v>199.75</v>
      </c>
      <c r="I38" s="16">
        <f t="shared" si="2"/>
        <v>0.5</v>
      </c>
      <c r="J38" s="16">
        <f t="shared" si="3"/>
        <v>50</v>
      </c>
      <c r="K38" s="22">
        <v>104.87</v>
      </c>
      <c r="L38" s="23">
        <f t="shared" si="4"/>
        <v>104.86875</v>
      </c>
      <c r="M38" s="23">
        <f t="shared" si="5"/>
        <v>94.88125</v>
      </c>
      <c r="N38" s="22">
        <f t="shared" si="6"/>
        <v>94.88</v>
      </c>
      <c r="O38" s="26">
        <f t="shared" si="7"/>
        <v>-0.00125000000002728</v>
      </c>
    </row>
    <row r="39" spans="1:15">
      <c r="A39" s="5">
        <v>85</v>
      </c>
      <c r="B39" s="7" t="s">
        <v>48</v>
      </c>
      <c r="C39" s="7">
        <v>6827</v>
      </c>
      <c r="D39" s="7">
        <v>520945</v>
      </c>
      <c r="E39" s="7" t="s">
        <v>49</v>
      </c>
      <c r="F39" s="15">
        <v>339.5</v>
      </c>
      <c r="G39" s="16">
        <f t="shared" si="0"/>
        <v>509.25</v>
      </c>
      <c r="H39" s="17">
        <f t="shared" si="1"/>
        <v>169.75</v>
      </c>
      <c r="I39" s="16">
        <f t="shared" si="2"/>
        <v>0.5</v>
      </c>
      <c r="J39" s="16">
        <f t="shared" si="3"/>
        <v>50</v>
      </c>
      <c r="K39" s="22">
        <v>89.12</v>
      </c>
      <c r="L39" s="23">
        <f t="shared" si="4"/>
        <v>89.11875</v>
      </c>
      <c r="M39" s="23">
        <f t="shared" si="5"/>
        <v>80.63125</v>
      </c>
      <c r="N39" s="22">
        <f t="shared" si="6"/>
        <v>80.63</v>
      </c>
      <c r="O39" s="26">
        <f t="shared" si="7"/>
        <v>-0.00125000000002728</v>
      </c>
    </row>
    <row r="40" spans="1:15">
      <c r="A40" s="5">
        <v>85</v>
      </c>
      <c r="B40" s="7" t="s">
        <v>44</v>
      </c>
      <c r="C40" s="7">
        <v>7707</v>
      </c>
      <c r="D40" s="7">
        <v>520964</v>
      </c>
      <c r="E40" s="7" t="s">
        <v>47</v>
      </c>
      <c r="F40" s="15">
        <v>339.5</v>
      </c>
      <c r="G40" s="16">
        <f t="shared" si="0"/>
        <v>509.25</v>
      </c>
      <c r="H40" s="17">
        <f t="shared" si="1"/>
        <v>169.75</v>
      </c>
      <c r="I40" s="16">
        <f t="shared" si="2"/>
        <v>0.5</v>
      </c>
      <c r="J40" s="16">
        <f t="shared" si="3"/>
        <v>50</v>
      </c>
      <c r="K40" s="22">
        <v>89.12</v>
      </c>
      <c r="L40" s="23">
        <f t="shared" si="4"/>
        <v>89.11875</v>
      </c>
      <c r="M40" s="23">
        <f t="shared" si="5"/>
        <v>80.63125</v>
      </c>
      <c r="N40" s="22">
        <f t="shared" si="6"/>
        <v>80.63</v>
      </c>
      <c r="O40" s="26">
        <f t="shared" si="7"/>
        <v>-0.00125000000002728</v>
      </c>
    </row>
    <row r="41" spans="1:15">
      <c r="A41" s="5">
        <v>87</v>
      </c>
      <c r="B41" s="7" t="s">
        <v>18</v>
      </c>
      <c r="C41" s="7">
        <v>3907</v>
      </c>
      <c r="D41" s="7">
        <v>521020</v>
      </c>
      <c r="E41" s="7" t="s">
        <v>50</v>
      </c>
      <c r="F41" s="15">
        <v>319.5</v>
      </c>
      <c r="G41" s="16">
        <f t="shared" si="0"/>
        <v>479.25</v>
      </c>
      <c r="H41" s="17">
        <f t="shared" si="1"/>
        <v>159.75</v>
      </c>
      <c r="I41" s="16">
        <f t="shared" si="2"/>
        <v>0.5</v>
      </c>
      <c r="J41" s="16">
        <f t="shared" si="3"/>
        <v>50</v>
      </c>
      <c r="K41" s="22">
        <v>83.87</v>
      </c>
      <c r="L41" s="23">
        <f t="shared" si="4"/>
        <v>83.86875</v>
      </c>
      <c r="M41" s="23">
        <f t="shared" si="5"/>
        <v>75.88125</v>
      </c>
      <c r="N41" s="22">
        <f t="shared" si="6"/>
        <v>75.88</v>
      </c>
      <c r="O41" s="26">
        <f t="shared" si="7"/>
        <v>-0.00125000000002728</v>
      </c>
    </row>
    <row r="42" spans="1:15">
      <c r="A42" s="5">
        <v>87</v>
      </c>
      <c r="B42" s="7" t="s">
        <v>18</v>
      </c>
      <c r="C42" s="7">
        <v>3907</v>
      </c>
      <c r="D42" s="7">
        <v>521039</v>
      </c>
      <c r="E42" s="7" t="s">
        <v>47</v>
      </c>
      <c r="F42" s="15">
        <v>319.5</v>
      </c>
      <c r="G42" s="16">
        <f t="shared" si="0"/>
        <v>479.25</v>
      </c>
      <c r="H42" s="17">
        <f t="shared" si="1"/>
        <v>159.75</v>
      </c>
      <c r="I42" s="16">
        <f t="shared" si="2"/>
        <v>0.5</v>
      </c>
      <c r="J42" s="16">
        <f t="shared" si="3"/>
        <v>50</v>
      </c>
      <c r="K42" s="22">
        <v>83.87</v>
      </c>
      <c r="L42" s="23">
        <f t="shared" si="4"/>
        <v>83.86875</v>
      </c>
      <c r="M42" s="23">
        <f t="shared" si="5"/>
        <v>75.88125</v>
      </c>
      <c r="N42" s="22">
        <f t="shared" si="6"/>
        <v>75.88</v>
      </c>
      <c r="O42" s="26">
        <f t="shared" si="7"/>
        <v>-0.00125000000002728</v>
      </c>
    </row>
    <row r="43" spans="1:15">
      <c r="A43" s="5">
        <v>88</v>
      </c>
      <c r="B43" s="6" t="s">
        <v>51</v>
      </c>
      <c r="C43" s="6">
        <v>1003</v>
      </c>
      <c r="D43" s="7">
        <v>519045</v>
      </c>
      <c r="E43" s="7" t="s">
        <v>47</v>
      </c>
      <c r="F43" s="15">
        <v>299.5</v>
      </c>
      <c r="G43" s="16">
        <f t="shared" si="0"/>
        <v>449.25</v>
      </c>
      <c r="H43" s="17">
        <f t="shared" si="1"/>
        <v>149.75</v>
      </c>
      <c r="I43" s="16">
        <f t="shared" si="2"/>
        <v>0.5</v>
      </c>
      <c r="J43" s="16">
        <f t="shared" si="3"/>
        <v>50</v>
      </c>
      <c r="K43" s="22">
        <v>78.62</v>
      </c>
      <c r="L43" s="23">
        <f t="shared" si="4"/>
        <v>78.61875</v>
      </c>
      <c r="M43" s="23">
        <f t="shared" si="5"/>
        <v>71.13125</v>
      </c>
      <c r="N43" s="22">
        <f t="shared" si="6"/>
        <v>71.13</v>
      </c>
      <c r="O43" s="26">
        <f t="shared" si="7"/>
        <v>-0.00125000000002728</v>
      </c>
    </row>
    <row r="44" spans="1:15">
      <c r="A44" s="5">
        <v>88</v>
      </c>
      <c r="B44" s="6" t="s">
        <v>51</v>
      </c>
      <c r="C44" s="6">
        <v>1004</v>
      </c>
      <c r="D44" s="7">
        <v>519083</v>
      </c>
      <c r="E44" s="7" t="s">
        <v>52</v>
      </c>
      <c r="F44" s="15">
        <v>299.5</v>
      </c>
      <c r="G44" s="16">
        <f t="shared" si="0"/>
        <v>449.25</v>
      </c>
      <c r="H44" s="17">
        <f t="shared" si="1"/>
        <v>149.75</v>
      </c>
      <c r="I44" s="16">
        <f t="shared" si="2"/>
        <v>0.5</v>
      </c>
      <c r="J44" s="16">
        <f t="shared" si="3"/>
        <v>50</v>
      </c>
      <c r="K44" s="22">
        <v>78.62</v>
      </c>
      <c r="L44" s="23">
        <f t="shared" si="4"/>
        <v>78.61875</v>
      </c>
      <c r="M44" s="23">
        <f t="shared" si="5"/>
        <v>71.13125</v>
      </c>
      <c r="N44" s="22">
        <f t="shared" si="6"/>
        <v>71.13</v>
      </c>
      <c r="O44" s="26">
        <f t="shared" si="7"/>
        <v>-0.00125000000002728</v>
      </c>
    </row>
    <row r="45" spans="1:15">
      <c r="A45" s="5">
        <v>88</v>
      </c>
      <c r="B45" s="6" t="s">
        <v>51</v>
      </c>
      <c r="C45" s="6">
        <v>1004</v>
      </c>
      <c r="D45" s="7">
        <v>519120</v>
      </c>
      <c r="E45" s="7" t="s">
        <v>47</v>
      </c>
      <c r="F45" s="15">
        <v>299.5</v>
      </c>
      <c r="G45" s="16">
        <f t="shared" si="0"/>
        <v>449.25</v>
      </c>
      <c r="H45" s="17">
        <f t="shared" si="1"/>
        <v>149.75</v>
      </c>
      <c r="I45" s="16">
        <f t="shared" si="2"/>
        <v>0.5</v>
      </c>
      <c r="J45" s="16">
        <f t="shared" si="3"/>
        <v>50</v>
      </c>
      <c r="K45" s="22">
        <v>78.62</v>
      </c>
      <c r="L45" s="23">
        <f t="shared" si="4"/>
        <v>78.61875</v>
      </c>
      <c r="M45" s="23">
        <f t="shared" si="5"/>
        <v>71.13125</v>
      </c>
      <c r="N45" s="22">
        <f t="shared" si="6"/>
        <v>71.13</v>
      </c>
      <c r="O45" s="26">
        <f t="shared" si="7"/>
        <v>-0.00125000000002728</v>
      </c>
    </row>
    <row r="46" spans="1:15">
      <c r="A46" s="5">
        <v>97</v>
      </c>
      <c r="B46" s="6" t="s">
        <v>53</v>
      </c>
      <c r="C46" s="6">
        <v>9622</v>
      </c>
      <c r="D46" s="7">
        <v>519273</v>
      </c>
      <c r="E46" s="7" t="s">
        <v>50</v>
      </c>
      <c r="F46" s="15">
        <v>339.5</v>
      </c>
      <c r="G46" s="16">
        <f t="shared" si="0"/>
        <v>509.25</v>
      </c>
      <c r="H46" s="17">
        <f t="shared" si="1"/>
        <v>169.75</v>
      </c>
      <c r="I46" s="16">
        <f t="shared" si="2"/>
        <v>0.5</v>
      </c>
      <c r="J46" s="16">
        <f t="shared" si="3"/>
        <v>50</v>
      </c>
      <c r="K46" s="22">
        <v>89.12</v>
      </c>
      <c r="L46" s="23">
        <f t="shared" si="4"/>
        <v>89.11875</v>
      </c>
      <c r="M46" s="23">
        <f t="shared" si="5"/>
        <v>80.63125</v>
      </c>
      <c r="N46" s="22">
        <f t="shared" si="6"/>
        <v>80.63</v>
      </c>
      <c r="O46" s="26">
        <f t="shared" si="7"/>
        <v>-0.00125000000002728</v>
      </c>
    </row>
    <row r="47" spans="1:15">
      <c r="A47" s="5">
        <v>97</v>
      </c>
      <c r="B47" s="6" t="s">
        <v>53</v>
      </c>
      <c r="C47" s="6">
        <v>9622</v>
      </c>
      <c r="D47" s="7">
        <v>519313</v>
      </c>
      <c r="E47" s="7" t="s">
        <v>47</v>
      </c>
      <c r="F47" s="15">
        <v>339.5</v>
      </c>
      <c r="G47" s="16">
        <f t="shared" si="0"/>
        <v>509.25</v>
      </c>
      <c r="H47" s="17">
        <f t="shared" si="1"/>
        <v>169.75</v>
      </c>
      <c r="I47" s="16">
        <f t="shared" si="2"/>
        <v>0.5</v>
      </c>
      <c r="J47" s="16">
        <f t="shared" si="3"/>
        <v>50</v>
      </c>
      <c r="K47" s="22">
        <v>89.12</v>
      </c>
      <c r="L47" s="23">
        <f t="shared" si="4"/>
        <v>89.11875</v>
      </c>
      <c r="M47" s="23">
        <f t="shared" si="5"/>
        <v>80.63125</v>
      </c>
      <c r="N47" s="22">
        <f t="shared" si="6"/>
        <v>80.63</v>
      </c>
      <c r="O47" s="26">
        <f t="shared" si="7"/>
        <v>-0.00125000000002728</v>
      </c>
    </row>
    <row r="48" spans="1:15">
      <c r="A48" s="5">
        <v>97</v>
      </c>
      <c r="B48" s="6" t="s">
        <v>53</v>
      </c>
      <c r="C48" s="6">
        <v>9622</v>
      </c>
      <c r="D48" s="6">
        <v>519246</v>
      </c>
      <c r="E48" s="7" t="s">
        <v>52</v>
      </c>
      <c r="F48" s="15">
        <v>339.5</v>
      </c>
      <c r="G48" s="16">
        <f t="shared" si="0"/>
        <v>509.25</v>
      </c>
      <c r="H48" s="17">
        <f t="shared" si="1"/>
        <v>169.75</v>
      </c>
      <c r="I48" s="16">
        <f t="shared" si="2"/>
        <v>0.5</v>
      </c>
      <c r="J48" s="16">
        <f t="shared" si="3"/>
        <v>50</v>
      </c>
      <c r="K48" s="22">
        <v>89.12</v>
      </c>
      <c r="L48" s="23">
        <f t="shared" si="4"/>
        <v>89.11875</v>
      </c>
      <c r="M48" s="23">
        <f t="shared" si="5"/>
        <v>80.63125</v>
      </c>
      <c r="N48" s="22">
        <f t="shared" si="6"/>
        <v>80.63</v>
      </c>
      <c r="O48" s="26">
        <f t="shared" si="7"/>
        <v>-0.00125000000002728</v>
      </c>
    </row>
    <row r="49" spans="1:15">
      <c r="A49" s="5">
        <v>98</v>
      </c>
      <c r="B49" s="6" t="s">
        <v>18</v>
      </c>
      <c r="C49" s="6">
        <v>40436</v>
      </c>
      <c r="D49" s="7">
        <v>501402</v>
      </c>
      <c r="E49" s="7" t="s">
        <v>54</v>
      </c>
      <c r="F49" s="15">
        <v>339.5</v>
      </c>
      <c r="G49" s="16">
        <f t="shared" si="0"/>
        <v>509.25</v>
      </c>
      <c r="H49" s="17">
        <f t="shared" si="1"/>
        <v>169.75</v>
      </c>
      <c r="I49" s="16">
        <f t="shared" si="2"/>
        <v>0.5</v>
      </c>
      <c r="J49" s="16">
        <f t="shared" si="3"/>
        <v>50</v>
      </c>
      <c r="K49" s="22">
        <v>89.12</v>
      </c>
      <c r="L49" s="23">
        <f t="shared" si="4"/>
        <v>89.11875</v>
      </c>
      <c r="M49" s="23">
        <f t="shared" si="5"/>
        <v>80.63125</v>
      </c>
      <c r="N49" s="22">
        <f t="shared" si="6"/>
        <v>80.63</v>
      </c>
      <c r="O49" s="26">
        <f t="shared" si="7"/>
        <v>-0.00125000000002728</v>
      </c>
    </row>
    <row r="50" spans="1:15">
      <c r="A50" s="5">
        <v>98</v>
      </c>
      <c r="B50" s="6" t="s">
        <v>18</v>
      </c>
      <c r="C50" s="6">
        <v>40438</v>
      </c>
      <c r="D50" s="7">
        <v>501411</v>
      </c>
      <c r="E50" s="7" t="s">
        <v>47</v>
      </c>
      <c r="F50" s="15">
        <v>359.5</v>
      </c>
      <c r="G50" s="16">
        <f t="shared" si="0"/>
        <v>539.25</v>
      </c>
      <c r="H50" s="17">
        <f t="shared" si="1"/>
        <v>179.75</v>
      </c>
      <c r="I50" s="16">
        <f t="shared" si="2"/>
        <v>0.5</v>
      </c>
      <c r="J50" s="16">
        <f t="shared" si="3"/>
        <v>50</v>
      </c>
      <c r="K50" s="22">
        <v>94.37</v>
      </c>
      <c r="L50" s="23">
        <f t="shared" si="4"/>
        <v>94.36875</v>
      </c>
      <c r="M50" s="23">
        <f t="shared" si="5"/>
        <v>85.38125</v>
      </c>
      <c r="N50" s="22">
        <f t="shared" si="6"/>
        <v>85.38</v>
      </c>
      <c r="O50" s="26">
        <f t="shared" si="7"/>
        <v>-0.00125000000002728</v>
      </c>
    </row>
    <row r="51" spans="1:15">
      <c r="A51" s="5">
        <v>98</v>
      </c>
      <c r="B51" s="6" t="s">
        <v>18</v>
      </c>
      <c r="C51" s="6">
        <v>40438</v>
      </c>
      <c r="D51" s="7">
        <v>501423</v>
      </c>
      <c r="E51" s="7" t="s">
        <v>55</v>
      </c>
      <c r="F51" s="15">
        <v>359.5</v>
      </c>
      <c r="G51" s="16">
        <f t="shared" si="0"/>
        <v>539.25</v>
      </c>
      <c r="H51" s="17">
        <f t="shared" si="1"/>
        <v>179.75</v>
      </c>
      <c r="I51" s="16">
        <f t="shared" si="2"/>
        <v>0.5</v>
      </c>
      <c r="J51" s="16">
        <f t="shared" si="3"/>
        <v>50</v>
      </c>
      <c r="K51" s="22">
        <v>94.37</v>
      </c>
      <c r="L51" s="23">
        <f t="shared" si="4"/>
        <v>94.36875</v>
      </c>
      <c r="M51" s="23">
        <f t="shared" si="5"/>
        <v>85.38125</v>
      </c>
      <c r="N51" s="22">
        <f t="shared" si="6"/>
        <v>85.38</v>
      </c>
      <c r="O51" s="26">
        <f t="shared" si="7"/>
        <v>-0.00125000000002728</v>
      </c>
    </row>
    <row r="52" spans="1:15">
      <c r="A52" s="5">
        <v>99</v>
      </c>
      <c r="B52" s="6" t="s">
        <v>18</v>
      </c>
      <c r="C52" s="6">
        <v>40441</v>
      </c>
      <c r="D52" s="7">
        <v>519235</v>
      </c>
      <c r="E52" s="7" t="s">
        <v>56</v>
      </c>
      <c r="F52" s="15">
        <v>359.5</v>
      </c>
      <c r="G52" s="16">
        <f t="shared" si="0"/>
        <v>539.25</v>
      </c>
      <c r="H52" s="17">
        <f t="shared" si="1"/>
        <v>179.75</v>
      </c>
      <c r="I52" s="16">
        <f t="shared" si="2"/>
        <v>0.5</v>
      </c>
      <c r="J52" s="16">
        <f t="shared" si="3"/>
        <v>50</v>
      </c>
      <c r="K52" s="22">
        <v>94.37</v>
      </c>
      <c r="L52" s="23">
        <f t="shared" si="4"/>
        <v>94.36875</v>
      </c>
      <c r="M52" s="23">
        <f t="shared" si="5"/>
        <v>85.38125</v>
      </c>
      <c r="N52" s="22">
        <f t="shared" si="6"/>
        <v>85.38</v>
      </c>
      <c r="O52" s="26">
        <f t="shared" si="7"/>
        <v>-0.00125000000002728</v>
      </c>
    </row>
    <row r="53" spans="1:16">
      <c r="A53" s="11">
        <v>99</v>
      </c>
      <c r="B53" s="13" t="s">
        <v>57</v>
      </c>
      <c r="C53" s="13">
        <v>9620</v>
      </c>
      <c r="D53" s="13">
        <v>502612</v>
      </c>
      <c r="E53" s="13" t="s">
        <v>23</v>
      </c>
      <c r="F53" s="19">
        <v>339.5</v>
      </c>
      <c r="G53" s="16">
        <f t="shared" si="0"/>
        <v>509.25</v>
      </c>
      <c r="H53" s="17">
        <f t="shared" si="1"/>
        <v>169.75</v>
      </c>
      <c r="I53" s="16">
        <f t="shared" si="2"/>
        <v>0.5</v>
      </c>
      <c r="J53" s="16">
        <f t="shared" si="3"/>
        <v>50</v>
      </c>
      <c r="K53" s="22"/>
      <c r="L53" s="23">
        <f t="shared" si="4"/>
        <v>89.11875</v>
      </c>
      <c r="M53" s="23">
        <f t="shared" si="5"/>
        <v>80.63125</v>
      </c>
      <c r="N53" s="22">
        <f t="shared" si="6"/>
        <v>169.75</v>
      </c>
      <c r="O53" s="26">
        <f t="shared" si="7"/>
        <v>89.11875</v>
      </c>
      <c r="P53" t="s">
        <v>58</v>
      </c>
    </row>
    <row r="54" spans="1:16">
      <c r="A54" s="11">
        <v>99</v>
      </c>
      <c r="B54" s="13" t="s">
        <v>57</v>
      </c>
      <c r="C54" s="13">
        <v>9620</v>
      </c>
      <c r="D54" s="13">
        <v>502621</v>
      </c>
      <c r="E54" s="13" t="s">
        <v>47</v>
      </c>
      <c r="F54" s="19">
        <v>339.5</v>
      </c>
      <c r="G54" s="16">
        <f t="shared" si="0"/>
        <v>509.25</v>
      </c>
      <c r="H54" s="17">
        <f t="shared" si="1"/>
        <v>169.75</v>
      </c>
      <c r="I54" s="16">
        <f t="shared" si="2"/>
        <v>0.5</v>
      </c>
      <c r="J54" s="16">
        <f t="shared" si="3"/>
        <v>50</v>
      </c>
      <c r="K54" s="22"/>
      <c r="L54" s="23">
        <f t="shared" si="4"/>
        <v>89.11875</v>
      </c>
      <c r="M54" s="23">
        <f t="shared" si="5"/>
        <v>80.63125</v>
      </c>
      <c r="N54" s="22">
        <f t="shared" si="6"/>
        <v>169.75</v>
      </c>
      <c r="O54" s="26">
        <f t="shared" si="7"/>
        <v>89.11875</v>
      </c>
      <c r="P54" t="s">
        <v>58</v>
      </c>
    </row>
    <row r="55" spans="1:15">
      <c r="A55" s="5">
        <v>100</v>
      </c>
      <c r="B55" s="7" t="s">
        <v>59</v>
      </c>
      <c r="C55" s="7">
        <v>302</v>
      </c>
      <c r="D55" s="7">
        <v>446746</v>
      </c>
      <c r="E55" s="7" t="s">
        <v>47</v>
      </c>
      <c r="F55" s="15">
        <v>359.5</v>
      </c>
      <c r="G55" s="16">
        <f t="shared" si="0"/>
        <v>539.25</v>
      </c>
      <c r="H55" s="17">
        <f t="shared" si="1"/>
        <v>179.75</v>
      </c>
      <c r="I55" s="16">
        <f t="shared" si="2"/>
        <v>0.5</v>
      </c>
      <c r="J55" s="16">
        <f t="shared" si="3"/>
        <v>50</v>
      </c>
      <c r="K55" s="22">
        <v>94.37</v>
      </c>
      <c r="L55" s="23">
        <f t="shared" si="4"/>
        <v>94.36875</v>
      </c>
      <c r="M55" s="23">
        <f t="shared" si="5"/>
        <v>85.38125</v>
      </c>
      <c r="N55" s="22">
        <f t="shared" si="6"/>
        <v>85.38</v>
      </c>
      <c r="O55" s="26">
        <f t="shared" si="7"/>
        <v>-0.00125000000002728</v>
      </c>
    </row>
    <row r="56" spans="1:15">
      <c r="A56" s="5">
        <v>100</v>
      </c>
      <c r="B56" s="7" t="s">
        <v>59</v>
      </c>
      <c r="C56" s="7">
        <v>302</v>
      </c>
      <c r="D56" s="7">
        <v>520829</v>
      </c>
      <c r="E56" s="7" t="s">
        <v>60</v>
      </c>
      <c r="F56" s="15">
        <v>359.5</v>
      </c>
      <c r="G56" s="16">
        <f t="shared" si="0"/>
        <v>539.25</v>
      </c>
      <c r="H56" s="17">
        <f t="shared" si="1"/>
        <v>179.75</v>
      </c>
      <c r="I56" s="16">
        <f t="shared" si="2"/>
        <v>0.5</v>
      </c>
      <c r="J56" s="16">
        <f t="shared" si="3"/>
        <v>50</v>
      </c>
      <c r="K56" s="22">
        <v>94.37</v>
      </c>
      <c r="L56" s="23">
        <f t="shared" si="4"/>
        <v>94.36875</v>
      </c>
      <c r="M56" s="23">
        <f t="shared" si="5"/>
        <v>85.38125</v>
      </c>
      <c r="N56" s="22">
        <f t="shared" si="6"/>
        <v>85.38</v>
      </c>
      <c r="O56" s="26">
        <f t="shared" si="7"/>
        <v>-0.00125000000002728</v>
      </c>
    </row>
    <row r="57" spans="1:15">
      <c r="A57" s="5">
        <v>101</v>
      </c>
      <c r="B57" s="7" t="s">
        <v>61</v>
      </c>
      <c r="C57" s="7">
        <v>6109</v>
      </c>
      <c r="D57" s="7">
        <v>520906</v>
      </c>
      <c r="E57" s="7" t="s">
        <v>47</v>
      </c>
      <c r="F57" s="15">
        <v>359.5</v>
      </c>
      <c r="G57" s="16">
        <f t="shared" si="0"/>
        <v>539.25</v>
      </c>
      <c r="H57" s="17">
        <f t="shared" si="1"/>
        <v>179.75</v>
      </c>
      <c r="I57" s="16">
        <f t="shared" si="2"/>
        <v>0.5</v>
      </c>
      <c r="J57" s="16">
        <f t="shared" si="3"/>
        <v>50</v>
      </c>
      <c r="K57" s="22">
        <v>94.37</v>
      </c>
      <c r="L57" s="23">
        <f t="shared" si="4"/>
        <v>94.36875</v>
      </c>
      <c r="M57" s="23">
        <f t="shared" si="5"/>
        <v>85.38125</v>
      </c>
      <c r="N57" s="22">
        <f t="shared" si="6"/>
        <v>85.38</v>
      </c>
      <c r="O57" s="26">
        <f t="shared" si="7"/>
        <v>-0.00125000000002728</v>
      </c>
    </row>
    <row r="58" spans="1:15">
      <c r="A58" s="5">
        <v>101</v>
      </c>
      <c r="B58" s="7" t="s">
        <v>61</v>
      </c>
      <c r="C58" s="7">
        <v>6109</v>
      </c>
      <c r="D58" s="7">
        <v>520915</v>
      </c>
      <c r="E58" s="7" t="s">
        <v>62</v>
      </c>
      <c r="F58" s="15">
        <v>359.5</v>
      </c>
      <c r="G58" s="16">
        <f t="shared" si="0"/>
        <v>539.25</v>
      </c>
      <c r="H58" s="17">
        <f t="shared" si="1"/>
        <v>179.75</v>
      </c>
      <c r="I58" s="16">
        <f t="shared" si="2"/>
        <v>0.5</v>
      </c>
      <c r="J58" s="16">
        <f t="shared" si="3"/>
        <v>50</v>
      </c>
      <c r="K58" s="22">
        <v>94.37</v>
      </c>
      <c r="L58" s="23">
        <f t="shared" si="4"/>
        <v>94.36875</v>
      </c>
      <c r="M58" s="23">
        <f t="shared" si="5"/>
        <v>85.38125</v>
      </c>
      <c r="N58" s="22">
        <f t="shared" si="6"/>
        <v>85.38</v>
      </c>
      <c r="O58" s="26">
        <f t="shared" si="7"/>
        <v>-0.00125000000002728</v>
      </c>
    </row>
    <row r="59" spans="1:16">
      <c r="A59" s="11">
        <v>101</v>
      </c>
      <c r="B59" s="13" t="s">
        <v>63</v>
      </c>
      <c r="C59" s="13">
        <v>3925</v>
      </c>
      <c r="D59" s="13">
        <v>524704</v>
      </c>
      <c r="E59" s="13" t="s">
        <v>47</v>
      </c>
      <c r="F59" s="19">
        <v>389.5</v>
      </c>
      <c r="G59" s="16">
        <f t="shared" si="0"/>
        <v>584.25</v>
      </c>
      <c r="H59" s="17">
        <f t="shared" si="1"/>
        <v>194.75</v>
      </c>
      <c r="I59" s="16">
        <f t="shared" si="2"/>
        <v>0.5</v>
      </c>
      <c r="J59" s="16">
        <f t="shared" si="3"/>
        <v>50</v>
      </c>
      <c r="K59" s="22"/>
      <c r="L59" s="23">
        <f t="shared" si="4"/>
        <v>102.24375</v>
      </c>
      <c r="M59" s="23">
        <f t="shared" si="5"/>
        <v>92.50625</v>
      </c>
      <c r="N59" s="22">
        <f t="shared" si="6"/>
        <v>194.75</v>
      </c>
      <c r="O59" s="26">
        <f t="shared" si="7"/>
        <v>102.24375</v>
      </c>
      <c r="P59" t="s">
        <v>64</v>
      </c>
    </row>
    <row r="60" spans="1:15">
      <c r="A60" s="5">
        <v>102</v>
      </c>
      <c r="B60" s="7" t="s">
        <v>65</v>
      </c>
      <c r="C60" s="7">
        <v>1630</v>
      </c>
      <c r="D60" s="7">
        <v>503319</v>
      </c>
      <c r="E60" s="7" t="s">
        <v>66</v>
      </c>
      <c r="F60" s="15">
        <v>379.5</v>
      </c>
      <c r="G60" s="16">
        <f t="shared" si="0"/>
        <v>569.25</v>
      </c>
      <c r="H60" s="17">
        <f t="shared" si="1"/>
        <v>189.75</v>
      </c>
      <c r="I60" s="16">
        <f t="shared" si="2"/>
        <v>0.5</v>
      </c>
      <c r="J60" s="16">
        <f t="shared" si="3"/>
        <v>50</v>
      </c>
      <c r="K60" s="22">
        <v>99.62</v>
      </c>
      <c r="L60" s="23">
        <f t="shared" si="4"/>
        <v>99.61875</v>
      </c>
      <c r="M60" s="23">
        <f t="shared" si="5"/>
        <v>90.13125</v>
      </c>
      <c r="N60" s="22">
        <f t="shared" si="6"/>
        <v>90.13</v>
      </c>
      <c r="O60" s="26">
        <f t="shared" si="7"/>
        <v>-0.00125000000002728</v>
      </c>
    </row>
    <row r="61" spans="1:15">
      <c r="A61" s="5">
        <v>102</v>
      </c>
      <c r="B61" s="7" t="s">
        <v>65</v>
      </c>
      <c r="C61" s="7">
        <v>1630</v>
      </c>
      <c r="D61" s="7">
        <v>503328</v>
      </c>
      <c r="E61" s="7" t="s">
        <v>47</v>
      </c>
      <c r="F61" s="15">
        <v>379.5</v>
      </c>
      <c r="G61" s="16">
        <f t="shared" si="0"/>
        <v>569.25</v>
      </c>
      <c r="H61" s="17">
        <f t="shared" si="1"/>
        <v>189.75</v>
      </c>
      <c r="I61" s="16">
        <f t="shared" si="2"/>
        <v>0.5</v>
      </c>
      <c r="J61" s="16">
        <f t="shared" si="3"/>
        <v>50</v>
      </c>
      <c r="K61" s="22">
        <v>99.62</v>
      </c>
      <c r="L61" s="23">
        <f t="shared" si="4"/>
        <v>99.61875</v>
      </c>
      <c r="M61" s="23">
        <f t="shared" si="5"/>
        <v>90.13125</v>
      </c>
      <c r="N61" s="22">
        <f t="shared" si="6"/>
        <v>90.13</v>
      </c>
      <c r="O61" s="26">
        <f t="shared" si="7"/>
        <v>-0.00125000000002728</v>
      </c>
    </row>
    <row r="62" spans="1:16">
      <c r="A62" s="8">
        <v>103</v>
      </c>
      <c r="B62" s="10" t="s">
        <v>67</v>
      </c>
      <c r="C62" s="10">
        <v>1644</v>
      </c>
      <c r="D62" s="10">
        <v>524686</v>
      </c>
      <c r="E62" s="10" t="s">
        <v>47</v>
      </c>
      <c r="F62" s="18">
        <v>399.5</v>
      </c>
      <c r="G62" s="16">
        <f t="shared" si="0"/>
        <v>599.25</v>
      </c>
      <c r="H62" s="17">
        <f t="shared" si="1"/>
        <v>199.75</v>
      </c>
      <c r="I62" s="16">
        <f t="shared" si="2"/>
        <v>0.5</v>
      </c>
      <c r="J62" s="16">
        <f t="shared" si="3"/>
        <v>50</v>
      </c>
      <c r="K62" s="22"/>
      <c r="L62" s="23">
        <f t="shared" si="4"/>
        <v>104.86875</v>
      </c>
      <c r="M62" s="23">
        <f t="shared" si="5"/>
        <v>94.88125</v>
      </c>
      <c r="N62" s="22">
        <f t="shared" si="6"/>
        <v>199.75</v>
      </c>
      <c r="O62" s="26">
        <f t="shared" si="7"/>
        <v>104.86875</v>
      </c>
      <c r="P62" t="s">
        <v>68</v>
      </c>
    </row>
    <row r="63" spans="1:15">
      <c r="A63" s="8">
        <v>103</v>
      </c>
      <c r="B63" s="10" t="s">
        <v>67</v>
      </c>
      <c r="C63" s="10">
        <v>1644</v>
      </c>
      <c r="D63" s="10">
        <v>524637</v>
      </c>
      <c r="E63" s="10" t="s">
        <v>69</v>
      </c>
      <c r="F63" s="18">
        <v>399.5</v>
      </c>
      <c r="G63" s="16">
        <f t="shared" si="0"/>
        <v>599.25</v>
      </c>
      <c r="H63" s="17">
        <f t="shared" si="1"/>
        <v>199.75</v>
      </c>
      <c r="I63" s="16">
        <f t="shared" si="2"/>
        <v>0.5</v>
      </c>
      <c r="J63" s="16">
        <f t="shared" si="3"/>
        <v>50</v>
      </c>
      <c r="K63" s="22"/>
      <c r="L63" s="23">
        <f t="shared" si="4"/>
        <v>104.86875</v>
      </c>
      <c r="M63" s="23">
        <f t="shared" si="5"/>
        <v>94.88125</v>
      </c>
      <c r="N63" s="22">
        <f t="shared" si="6"/>
        <v>199.75</v>
      </c>
      <c r="O63" s="26">
        <f t="shared" si="7"/>
        <v>104.86875</v>
      </c>
    </row>
    <row r="64" spans="1:15">
      <c r="A64" s="5">
        <v>105</v>
      </c>
      <c r="B64" s="7" t="s">
        <v>70</v>
      </c>
      <c r="C64" s="7">
        <v>5502</v>
      </c>
      <c r="D64" s="7">
        <v>504755</v>
      </c>
      <c r="E64" s="7" t="s">
        <v>47</v>
      </c>
      <c r="F64" s="15">
        <v>309.5</v>
      </c>
      <c r="G64" s="16">
        <v>465</v>
      </c>
      <c r="H64" s="17"/>
      <c r="I64" s="16">
        <v>1</v>
      </c>
      <c r="J64" s="16"/>
      <c r="K64" s="22">
        <v>81.38</v>
      </c>
      <c r="L64" s="23">
        <v>81.38</v>
      </c>
      <c r="M64" s="23">
        <v>74.12</v>
      </c>
      <c r="N64" s="22">
        <v>74.12</v>
      </c>
      <c r="O64" s="26">
        <v>0</v>
      </c>
    </row>
    <row r="65" spans="1:15">
      <c r="A65" s="5">
        <v>105</v>
      </c>
      <c r="B65" s="7" t="s">
        <v>71</v>
      </c>
      <c r="C65" s="7">
        <v>4818</v>
      </c>
      <c r="D65" s="7">
        <v>521050</v>
      </c>
      <c r="E65" s="7" t="s">
        <v>47</v>
      </c>
      <c r="F65" s="15">
        <v>319.5</v>
      </c>
      <c r="G65" s="16">
        <f t="shared" ref="G65:G71" si="8">(F65*0.5)+F65</f>
        <v>479.25</v>
      </c>
      <c r="H65" s="17">
        <f t="shared" ref="H65:H121" si="9">G65-F65</f>
        <v>159.75</v>
      </c>
      <c r="I65" s="16">
        <f t="shared" ref="I65:I121" si="10">H65/F65</f>
        <v>0.5</v>
      </c>
      <c r="J65" s="16">
        <f t="shared" ref="J65:J121" si="11">I65*100</f>
        <v>50</v>
      </c>
      <c r="K65" s="22">
        <v>83.87</v>
      </c>
      <c r="L65" s="23">
        <f t="shared" ref="L65:L121" si="12">G65*0.175</f>
        <v>83.86875</v>
      </c>
      <c r="M65" s="23">
        <f t="shared" ref="M65:M121" si="13">G65-L65-F65</f>
        <v>75.88125</v>
      </c>
      <c r="N65" s="22">
        <f t="shared" ref="N65:N121" si="14">G65-F65-K65</f>
        <v>75.88</v>
      </c>
      <c r="O65" s="26">
        <f t="shared" ref="O65:O121" si="15">N65-M65</f>
        <v>-0.00124999999999886</v>
      </c>
    </row>
    <row r="66" spans="1:15">
      <c r="A66" s="5">
        <v>105</v>
      </c>
      <c r="B66" s="7" t="s">
        <v>71</v>
      </c>
      <c r="C66" s="7">
        <v>4818</v>
      </c>
      <c r="D66" s="7">
        <v>521041</v>
      </c>
      <c r="E66" s="7" t="s">
        <v>50</v>
      </c>
      <c r="F66" s="15">
        <v>319.5</v>
      </c>
      <c r="G66" s="16">
        <f t="shared" si="8"/>
        <v>479.25</v>
      </c>
      <c r="H66" s="17">
        <f t="shared" si="9"/>
        <v>159.75</v>
      </c>
      <c r="I66" s="16">
        <f t="shared" si="10"/>
        <v>0.5</v>
      </c>
      <c r="J66" s="16">
        <f t="shared" si="11"/>
        <v>50</v>
      </c>
      <c r="K66" s="22">
        <v>83.87</v>
      </c>
      <c r="L66" s="23">
        <f t="shared" si="12"/>
        <v>83.86875</v>
      </c>
      <c r="M66" s="23">
        <f t="shared" si="13"/>
        <v>75.88125</v>
      </c>
      <c r="N66" s="22">
        <f t="shared" si="14"/>
        <v>75.88</v>
      </c>
      <c r="O66" s="26">
        <f t="shared" si="15"/>
        <v>-0.00124999999999886</v>
      </c>
    </row>
    <row r="67" spans="1:16">
      <c r="A67" s="8">
        <v>106</v>
      </c>
      <c r="B67" s="9" t="s">
        <v>72</v>
      </c>
      <c r="C67" s="9">
        <v>1600</v>
      </c>
      <c r="D67" s="10">
        <v>519187</v>
      </c>
      <c r="E67" s="10" t="s">
        <v>56</v>
      </c>
      <c r="F67" s="18">
        <v>269.5</v>
      </c>
      <c r="G67" s="16">
        <f t="shared" si="8"/>
        <v>404.25</v>
      </c>
      <c r="H67" s="17">
        <f t="shared" si="9"/>
        <v>134.75</v>
      </c>
      <c r="I67" s="16">
        <f t="shared" si="10"/>
        <v>0.5</v>
      </c>
      <c r="J67" s="16">
        <f t="shared" si="11"/>
        <v>50</v>
      </c>
      <c r="K67" s="22">
        <v>70.74</v>
      </c>
      <c r="L67" s="23">
        <f t="shared" si="12"/>
        <v>70.74375</v>
      </c>
      <c r="M67" s="23">
        <f t="shared" si="13"/>
        <v>64.00625</v>
      </c>
      <c r="N67" s="22">
        <f t="shared" si="14"/>
        <v>64.01</v>
      </c>
      <c r="O67" s="26">
        <f t="shared" si="15"/>
        <v>0.0037500000000108</v>
      </c>
      <c r="P67" t="s">
        <v>73</v>
      </c>
    </row>
    <row r="68" spans="1:16">
      <c r="A68" s="8">
        <v>106</v>
      </c>
      <c r="B68" s="9" t="s">
        <v>72</v>
      </c>
      <c r="C68" s="9">
        <v>1600</v>
      </c>
      <c r="D68" s="10">
        <v>519150</v>
      </c>
      <c r="E68" s="10" t="s">
        <v>74</v>
      </c>
      <c r="F68" s="18">
        <v>269.5</v>
      </c>
      <c r="G68" s="16">
        <f t="shared" si="8"/>
        <v>404.25</v>
      </c>
      <c r="H68" s="17">
        <f t="shared" si="9"/>
        <v>134.75</v>
      </c>
      <c r="I68" s="16">
        <f t="shared" si="10"/>
        <v>0.5</v>
      </c>
      <c r="J68" s="16">
        <f t="shared" si="11"/>
        <v>50</v>
      </c>
      <c r="K68" s="22">
        <v>70.74</v>
      </c>
      <c r="L68" s="23">
        <f t="shared" si="12"/>
        <v>70.74375</v>
      </c>
      <c r="M68" s="23">
        <f t="shared" si="13"/>
        <v>64.00625</v>
      </c>
      <c r="N68" s="22">
        <f t="shared" si="14"/>
        <v>64.01</v>
      </c>
      <c r="O68" s="26">
        <f t="shared" si="15"/>
        <v>0.0037500000000108</v>
      </c>
      <c r="P68" t="s">
        <v>73</v>
      </c>
    </row>
    <row r="69" spans="1:15">
      <c r="A69" s="5">
        <v>107</v>
      </c>
      <c r="B69" s="7" t="s">
        <v>75</v>
      </c>
      <c r="C69" s="7">
        <v>6425</v>
      </c>
      <c r="D69" s="7">
        <v>520934</v>
      </c>
      <c r="E69" s="7" t="s">
        <v>47</v>
      </c>
      <c r="F69" s="15">
        <v>329.5</v>
      </c>
      <c r="G69" s="16">
        <f t="shared" si="8"/>
        <v>494.25</v>
      </c>
      <c r="H69" s="17">
        <f t="shared" si="9"/>
        <v>164.75</v>
      </c>
      <c r="I69" s="16">
        <f t="shared" si="10"/>
        <v>0.5</v>
      </c>
      <c r="J69" s="16">
        <f t="shared" si="11"/>
        <v>50</v>
      </c>
      <c r="K69" s="22">
        <v>86.49</v>
      </c>
      <c r="L69" s="23">
        <f t="shared" si="12"/>
        <v>86.49375</v>
      </c>
      <c r="M69" s="23">
        <f t="shared" si="13"/>
        <v>78.25625</v>
      </c>
      <c r="N69" s="22">
        <f t="shared" si="14"/>
        <v>78.26</v>
      </c>
      <c r="O69" s="26">
        <f t="shared" si="15"/>
        <v>0.0037500000000108</v>
      </c>
    </row>
    <row r="70" spans="1:15">
      <c r="A70" s="5">
        <v>107</v>
      </c>
      <c r="B70" s="7" t="s">
        <v>75</v>
      </c>
      <c r="C70" s="7">
        <v>6425</v>
      </c>
      <c r="D70" s="7">
        <v>520926</v>
      </c>
      <c r="E70" s="7" t="s">
        <v>52</v>
      </c>
      <c r="F70" s="15">
        <v>329.5</v>
      </c>
      <c r="G70" s="16">
        <f t="shared" si="8"/>
        <v>494.25</v>
      </c>
      <c r="H70" s="17">
        <f t="shared" si="9"/>
        <v>164.75</v>
      </c>
      <c r="I70" s="16">
        <f t="shared" si="10"/>
        <v>0.5</v>
      </c>
      <c r="J70" s="16">
        <f t="shared" si="11"/>
        <v>50</v>
      </c>
      <c r="K70" s="22">
        <v>86.49</v>
      </c>
      <c r="L70" s="23">
        <f t="shared" si="12"/>
        <v>86.49375</v>
      </c>
      <c r="M70" s="23">
        <f t="shared" si="13"/>
        <v>78.25625</v>
      </c>
      <c r="N70" s="22">
        <f t="shared" si="14"/>
        <v>78.26</v>
      </c>
      <c r="O70" s="26">
        <f t="shared" si="15"/>
        <v>0.0037500000000108</v>
      </c>
    </row>
    <row r="71" spans="1:15">
      <c r="A71" s="5">
        <v>110</v>
      </c>
      <c r="B71" s="7" t="s">
        <v>76</v>
      </c>
      <c r="C71" s="7">
        <v>441</v>
      </c>
      <c r="D71" s="7">
        <v>520867</v>
      </c>
      <c r="E71" s="7" t="s">
        <v>77</v>
      </c>
      <c r="F71" s="15">
        <v>329.5</v>
      </c>
      <c r="G71" s="16">
        <f t="shared" si="8"/>
        <v>494.25</v>
      </c>
      <c r="H71" s="17">
        <f t="shared" si="9"/>
        <v>164.75</v>
      </c>
      <c r="I71" s="16">
        <f t="shared" si="10"/>
        <v>0.5</v>
      </c>
      <c r="J71" s="16">
        <f t="shared" si="11"/>
        <v>50</v>
      </c>
      <c r="K71" s="22">
        <v>86.49</v>
      </c>
      <c r="L71" s="23">
        <f t="shared" si="12"/>
        <v>86.49375</v>
      </c>
      <c r="M71" s="23">
        <f t="shared" si="13"/>
        <v>78.25625</v>
      </c>
      <c r="N71" s="22">
        <f t="shared" si="14"/>
        <v>78.26</v>
      </c>
      <c r="O71" s="26">
        <f t="shared" si="15"/>
        <v>0.0037500000000108</v>
      </c>
    </row>
    <row r="72" spans="1:15">
      <c r="A72" s="5">
        <v>110</v>
      </c>
      <c r="B72" s="7" t="s">
        <v>76</v>
      </c>
      <c r="C72" s="7">
        <v>441</v>
      </c>
      <c r="D72" s="7">
        <v>520878</v>
      </c>
      <c r="E72" s="7" t="s">
        <v>47</v>
      </c>
      <c r="F72" s="15">
        <v>329.5</v>
      </c>
      <c r="G72" s="16">
        <v>494.25</v>
      </c>
      <c r="H72" s="17">
        <f t="shared" si="9"/>
        <v>164.75</v>
      </c>
      <c r="I72" s="16">
        <f t="shared" si="10"/>
        <v>0.5</v>
      </c>
      <c r="J72" s="16">
        <f t="shared" si="11"/>
        <v>50</v>
      </c>
      <c r="K72" s="22">
        <v>86.49</v>
      </c>
      <c r="L72" s="23">
        <f t="shared" si="12"/>
        <v>86.49375</v>
      </c>
      <c r="M72" s="23">
        <f t="shared" si="13"/>
        <v>78.25625</v>
      </c>
      <c r="N72" s="22">
        <f t="shared" si="14"/>
        <v>78.26</v>
      </c>
      <c r="O72" s="26">
        <f t="shared" si="15"/>
        <v>0.0037500000000108</v>
      </c>
    </row>
    <row r="73" spans="1:16">
      <c r="A73" s="8">
        <v>111</v>
      </c>
      <c r="B73" s="10" t="s">
        <v>78</v>
      </c>
      <c r="C73" s="10">
        <v>437</v>
      </c>
      <c r="D73" s="10">
        <v>520830</v>
      </c>
      <c r="E73" s="10" t="s">
        <v>79</v>
      </c>
      <c r="F73" s="18">
        <v>339.5</v>
      </c>
      <c r="G73" s="16">
        <f t="shared" ref="G73:G121" si="16">(F73*0.5)+F73</f>
        <v>509.25</v>
      </c>
      <c r="H73" s="17">
        <f t="shared" si="9"/>
        <v>169.75</v>
      </c>
      <c r="I73" s="16">
        <f t="shared" si="10"/>
        <v>0.5</v>
      </c>
      <c r="J73" s="16">
        <f t="shared" si="11"/>
        <v>50</v>
      </c>
      <c r="K73" s="22"/>
      <c r="L73" s="23">
        <f t="shared" si="12"/>
        <v>89.11875</v>
      </c>
      <c r="M73" s="23">
        <f t="shared" si="13"/>
        <v>80.63125</v>
      </c>
      <c r="N73" s="22">
        <f t="shared" si="14"/>
        <v>169.75</v>
      </c>
      <c r="O73" s="26">
        <f t="shared" si="15"/>
        <v>89.11875</v>
      </c>
      <c r="P73" t="s">
        <v>80</v>
      </c>
    </row>
    <row r="74" spans="1:16">
      <c r="A74" s="8">
        <v>111</v>
      </c>
      <c r="B74" s="10" t="s">
        <v>78</v>
      </c>
      <c r="C74" s="10">
        <v>437</v>
      </c>
      <c r="D74" s="10">
        <v>520859</v>
      </c>
      <c r="E74" s="10" t="s">
        <v>81</v>
      </c>
      <c r="F74" s="18">
        <v>339.5</v>
      </c>
      <c r="G74" s="16">
        <f t="shared" si="16"/>
        <v>509.25</v>
      </c>
      <c r="H74" s="17">
        <f t="shared" si="9"/>
        <v>169.75</v>
      </c>
      <c r="I74" s="16">
        <f t="shared" si="10"/>
        <v>0.5</v>
      </c>
      <c r="J74" s="16">
        <f t="shared" si="11"/>
        <v>50</v>
      </c>
      <c r="K74" s="22"/>
      <c r="L74" s="23">
        <f t="shared" si="12"/>
        <v>89.11875</v>
      </c>
      <c r="M74" s="23">
        <f t="shared" si="13"/>
        <v>80.63125</v>
      </c>
      <c r="N74" s="22">
        <f t="shared" si="14"/>
        <v>169.75</v>
      </c>
      <c r="O74" s="26">
        <f t="shared" si="15"/>
        <v>89.11875</v>
      </c>
      <c r="P74" t="s">
        <v>80</v>
      </c>
    </row>
    <row r="75" spans="1:16">
      <c r="A75" s="8">
        <v>111</v>
      </c>
      <c r="B75" s="10" t="s">
        <v>78</v>
      </c>
      <c r="C75" s="10">
        <v>437</v>
      </c>
      <c r="D75" s="10">
        <v>520848</v>
      </c>
      <c r="E75" s="10" t="s">
        <v>47</v>
      </c>
      <c r="F75" s="18">
        <v>339.5</v>
      </c>
      <c r="G75" s="16">
        <f t="shared" si="16"/>
        <v>509.25</v>
      </c>
      <c r="H75" s="17">
        <f t="shared" si="9"/>
        <v>169.75</v>
      </c>
      <c r="I75" s="16">
        <f t="shared" si="10"/>
        <v>0.5</v>
      </c>
      <c r="J75" s="16">
        <f t="shared" si="11"/>
        <v>50</v>
      </c>
      <c r="K75" s="22"/>
      <c r="L75" s="23">
        <f t="shared" si="12"/>
        <v>89.11875</v>
      </c>
      <c r="M75" s="23">
        <f t="shared" si="13"/>
        <v>80.63125</v>
      </c>
      <c r="N75" s="22">
        <f t="shared" si="14"/>
        <v>169.75</v>
      </c>
      <c r="O75" s="26">
        <f t="shared" si="15"/>
        <v>89.11875</v>
      </c>
      <c r="P75" t="s">
        <v>80</v>
      </c>
    </row>
    <row r="76" spans="1:15">
      <c r="A76" s="5">
        <v>112</v>
      </c>
      <c r="B76" s="7" t="s">
        <v>82</v>
      </c>
      <c r="C76" s="7">
        <v>6424</v>
      </c>
      <c r="D76" s="7">
        <v>521071</v>
      </c>
      <c r="E76" s="7" t="s">
        <v>83</v>
      </c>
      <c r="F76" s="15">
        <v>329.5</v>
      </c>
      <c r="G76" s="16">
        <f t="shared" si="16"/>
        <v>494.25</v>
      </c>
      <c r="H76" s="17">
        <f t="shared" si="9"/>
        <v>164.75</v>
      </c>
      <c r="I76" s="16">
        <f t="shared" si="10"/>
        <v>0.5</v>
      </c>
      <c r="J76" s="16">
        <f t="shared" si="11"/>
        <v>50</v>
      </c>
      <c r="K76" s="22">
        <v>86.49</v>
      </c>
      <c r="L76" s="23">
        <f t="shared" si="12"/>
        <v>86.49375</v>
      </c>
      <c r="M76" s="23">
        <f t="shared" si="13"/>
        <v>78.25625</v>
      </c>
      <c r="N76" s="22">
        <f t="shared" si="14"/>
        <v>78.26</v>
      </c>
      <c r="O76" s="26">
        <f t="shared" si="15"/>
        <v>0.0037500000000108</v>
      </c>
    </row>
    <row r="77" spans="1:15">
      <c r="A77" s="5">
        <v>112</v>
      </c>
      <c r="B77" s="7" t="s">
        <v>82</v>
      </c>
      <c r="C77" s="7">
        <v>6424</v>
      </c>
      <c r="D77" s="7">
        <v>521062</v>
      </c>
      <c r="E77" s="7" t="s">
        <v>16</v>
      </c>
      <c r="F77" s="15">
        <v>329.5</v>
      </c>
      <c r="G77" s="16">
        <f t="shared" si="16"/>
        <v>494.25</v>
      </c>
      <c r="H77" s="17">
        <f t="shared" si="9"/>
        <v>164.75</v>
      </c>
      <c r="I77" s="16">
        <f t="shared" si="10"/>
        <v>0.5</v>
      </c>
      <c r="J77" s="16">
        <f t="shared" si="11"/>
        <v>50</v>
      </c>
      <c r="K77" s="22">
        <v>86.49</v>
      </c>
      <c r="L77" s="23">
        <f t="shared" si="12"/>
        <v>86.49375</v>
      </c>
      <c r="M77" s="23">
        <f t="shared" si="13"/>
        <v>78.25625</v>
      </c>
      <c r="N77" s="22">
        <f t="shared" si="14"/>
        <v>78.26</v>
      </c>
      <c r="O77" s="26">
        <f t="shared" si="15"/>
        <v>0.0037500000000108</v>
      </c>
    </row>
    <row r="78" spans="1:15">
      <c r="A78" s="5">
        <v>117</v>
      </c>
      <c r="B78" s="7" t="s">
        <v>84</v>
      </c>
      <c r="C78" s="7">
        <v>532</v>
      </c>
      <c r="D78" s="7">
        <v>524603</v>
      </c>
      <c r="E78" s="7" t="s">
        <v>85</v>
      </c>
      <c r="F78" s="15">
        <v>399.5</v>
      </c>
      <c r="G78" s="16">
        <f t="shared" si="16"/>
        <v>599.25</v>
      </c>
      <c r="H78" s="17">
        <f t="shared" si="9"/>
        <v>199.75</v>
      </c>
      <c r="I78" s="16">
        <f t="shared" si="10"/>
        <v>0.5</v>
      </c>
      <c r="J78" s="16">
        <f t="shared" si="11"/>
        <v>50</v>
      </c>
      <c r="K78" s="22">
        <v>104.87</v>
      </c>
      <c r="L78" s="23">
        <f t="shared" si="12"/>
        <v>104.86875</v>
      </c>
      <c r="M78" s="23">
        <f t="shared" si="13"/>
        <v>94.88125</v>
      </c>
      <c r="N78" s="22">
        <f t="shared" si="14"/>
        <v>94.88</v>
      </c>
      <c r="O78" s="26">
        <f t="shared" si="15"/>
        <v>-0.00124999999999886</v>
      </c>
    </row>
    <row r="79" spans="1:16">
      <c r="A79" s="8">
        <v>117</v>
      </c>
      <c r="B79" s="9" t="s">
        <v>86</v>
      </c>
      <c r="C79" s="9">
        <v>51344</v>
      </c>
      <c r="D79" s="10">
        <v>520368</v>
      </c>
      <c r="E79" s="10" t="s">
        <v>39</v>
      </c>
      <c r="F79" s="18">
        <v>399.5</v>
      </c>
      <c r="G79" s="16">
        <f t="shared" si="16"/>
        <v>599.25</v>
      </c>
      <c r="H79" s="17">
        <f t="shared" si="9"/>
        <v>199.75</v>
      </c>
      <c r="I79" s="16">
        <f t="shared" si="10"/>
        <v>0.5</v>
      </c>
      <c r="J79" s="16">
        <f t="shared" si="11"/>
        <v>50</v>
      </c>
      <c r="K79" s="22"/>
      <c r="L79" s="23">
        <f t="shared" si="12"/>
        <v>104.86875</v>
      </c>
      <c r="M79" s="23">
        <f t="shared" si="13"/>
        <v>94.88125</v>
      </c>
      <c r="N79" s="22">
        <f t="shared" si="14"/>
        <v>199.75</v>
      </c>
      <c r="O79" s="26">
        <f t="shared" si="15"/>
        <v>104.86875</v>
      </c>
      <c r="P79" t="s">
        <v>87</v>
      </c>
    </row>
    <row r="80" spans="1:16">
      <c r="A80" s="8">
        <v>117</v>
      </c>
      <c r="B80" s="9" t="s">
        <v>88</v>
      </c>
      <c r="C80" s="9">
        <v>51347</v>
      </c>
      <c r="D80" s="10">
        <v>520379</v>
      </c>
      <c r="E80" s="10" t="s">
        <v>47</v>
      </c>
      <c r="F80" s="18">
        <v>379.5</v>
      </c>
      <c r="G80" s="16">
        <f t="shared" si="16"/>
        <v>569.25</v>
      </c>
      <c r="H80" s="17">
        <f t="shared" si="9"/>
        <v>189.75</v>
      </c>
      <c r="I80" s="16">
        <f t="shared" si="10"/>
        <v>0.5</v>
      </c>
      <c r="J80" s="16">
        <f t="shared" si="11"/>
        <v>50</v>
      </c>
      <c r="K80" s="22"/>
      <c r="L80" s="23">
        <f t="shared" si="12"/>
        <v>99.61875</v>
      </c>
      <c r="M80" s="23">
        <f t="shared" si="13"/>
        <v>90.13125</v>
      </c>
      <c r="N80" s="22">
        <f t="shared" si="14"/>
        <v>189.75</v>
      </c>
      <c r="O80" s="26">
        <f t="shared" si="15"/>
        <v>99.61875</v>
      </c>
      <c r="P80" t="s">
        <v>87</v>
      </c>
    </row>
    <row r="81" spans="1:15">
      <c r="A81" s="5">
        <v>118</v>
      </c>
      <c r="B81" s="6" t="s">
        <v>89</v>
      </c>
      <c r="C81" s="6">
        <v>6308</v>
      </c>
      <c r="D81" s="7">
        <v>526019</v>
      </c>
      <c r="E81" s="7" t="s">
        <v>47</v>
      </c>
      <c r="F81" s="15">
        <v>249.5</v>
      </c>
      <c r="G81" s="16">
        <f t="shared" si="16"/>
        <v>374.25</v>
      </c>
      <c r="H81" s="17">
        <f t="shared" si="9"/>
        <v>124.75</v>
      </c>
      <c r="I81" s="16">
        <f t="shared" si="10"/>
        <v>0.5</v>
      </c>
      <c r="J81" s="16">
        <f t="shared" si="11"/>
        <v>50</v>
      </c>
      <c r="K81" s="22">
        <v>65.49</v>
      </c>
      <c r="L81" s="23">
        <f t="shared" si="12"/>
        <v>65.49375</v>
      </c>
      <c r="M81" s="23">
        <f t="shared" si="13"/>
        <v>59.25625</v>
      </c>
      <c r="N81" s="22">
        <f t="shared" si="14"/>
        <v>59.26</v>
      </c>
      <c r="O81" s="26">
        <f t="shared" si="15"/>
        <v>0.00374999999999659</v>
      </c>
    </row>
    <row r="82" spans="1:15">
      <c r="A82" s="5">
        <v>118</v>
      </c>
      <c r="B82" s="6" t="s">
        <v>90</v>
      </c>
      <c r="C82" s="6">
        <v>3161</v>
      </c>
      <c r="D82" s="7">
        <v>519227</v>
      </c>
      <c r="E82" s="7" t="s">
        <v>52</v>
      </c>
      <c r="F82" s="15">
        <v>299.5</v>
      </c>
      <c r="G82" s="16">
        <f t="shared" si="16"/>
        <v>449.25</v>
      </c>
      <c r="H82" s="17">
        <f t="shared" si="9"/>
        <v>149.75</v>
      </c>
      <c r="I82" s="16">
        <f t="shared" si="10"/>
        <v>0.5</v>
      </c>
      <c r="J82" s="16">
        <f t="shared" si="11"/>
        <v>50</v>
      </c>
      <c r="K82" s="22">
        <v>78.62</v>
      </c>
      <c r="L82" s="23">
        <f t="shared" si="12"/>
        <v>78.61875</v>
      </c>
      <c r="M82" s="23">
        <f t="shared" si="13"/>
        <v>71.13125</v>
      </c>
      <c r="N82" s="22">
        <f t="shared" si="14"/>
        <v>71.13</v>
      </c>
      <c r="O82" s="26">
        <f t="shared" si="15"/>
        <v>-0.00124999999999886</v>
      </c>
    </row>
    <row r="83" spans="1:15">
      <c r="A83" s="5">
        <v>118</v>
      </c>
      <c r="B83" s="6" t="s">
        <v>90</v>
      </c>
      <c r="C83" s="6">
        <v>3161</v>
      </c>
      <c r="D83" s="7">
        <v>390745</v>
      </c>
      <c r="E83" s="7" t="s">
        <v>47</v>
      </c>
      <c r="F83" s="15">
        <v>299.5</v>
      </c>
      <c r="G83" s="16">
        <f t="shared" si="16"/>
        <v>449.25</v>
      </c>
      <c r="H83" s="17">
        <f t="shared" si="9"/>
        <v>149.75</v>
      </c>
      <c r="I83" s="16">
        <f t="shared" si="10"/>
        <v>0.5</v>
      </c>
      <c r="J83" s="16">
        <f t="shared" si="11"/>
        <v>50</v>
      </c>
      <c r="K83" s="22">
        <v>78.62</v>
      </c>
      <c r="L83" s="23">
        <f t="shared" si="12"/>
        <v>78.61875</v>
      </c>
      <c r="M83" s="23">
        <f t="shared" si="13"/>
        <v>71.13125</v>
      </c>
      <c r="N83" s="22">
        <f t="shared" si="14"/>
        <v>71.13</v>
      </c>
      <c r="O83" s="26">
        <f t="shared" si="15"/>
        <v>-0.00124999999999886</v>
      </c>
    </row>
    <row r="84" spans="1:15">
      <c r="A84" s="5">
        <v>121</v>
      </c>
      <c r="B84" s="6" t="s">
        <v>91</v>
      </c>
      <c r="C84" s="6">
        <v>51352</v>
      </c>
      <c r="D84" s="7">
        <v>520484</v>
      </c>
      <c r="E84" s="7" t="s">
        <v>52</v>
      </c>
      <c r="F84" s="15">
        <v>349.5</v>
      </c>
      <c r="G84" s="16">
        <f t="shared" si="16"/>
        <v>524.25</v>
      </c>
      <c r="H84" s="17">
        <f t="shared" si="9"/>
        <v>174.75</v>
      </c>
      <c r="I84" s="16">
        <f t="shared" si="10"/>
        <v>0.5</v>
      </c>
      <c r="J84" s="16">
        <f t="shared" si="11"/>
        <v>50</v>
      </c>
      <c r="K84" s="22">
        <v>91.74</v>
      </c>
      <c r="L84" s="23">
        <f t="shared" si="12"/>
        <v>91.74375</v>
      </c>
      <c r="M84" s="23">
        <f t="shared" si="13"/>
        <v>83.00625</v>
      </c>
      <c r="N84" s="22">
        <f t="shared" si="14"/>
        <v>83.01</v>
      </c>
      <c r="O84" s="26">
        <f t="shared" si="15"/>
        <v>0.0037500000000108</v>
      </c>
    </row>
    <row r="85" spans="1:15">
      <c r="A85" s="5">
        <v>121</v>
      </c>
      <c r="B85" s="6" t="s">
        <v>92</v>
      </c>
      <c r="C85" s="6">
        <v>51380</v>
      </c>
      <c r="D85" s="7">
        <v>520501</v>
      </c>
      <c r="E85" s="7" t="s">
        <v>47</v>
      </c>
      <c r="F85" s="15">
        <v>349.5</v>
      </c>
      <c r="G85" s="16">
        <f t="shared" si="16"/>
        <v>524.25</v>
      </c>
      <c r="H85" s="17">
        <f t="shared" si="9"/>
        <v>174.75</v>
      </c>
      <c r="I85" s="16">
        <f t="shared" si="10"/>
        <v>0.5</v>
      </c>
      <c r="J85" s="16">
        <f t="shared" si="11"/>
        <v>50</v>
      </c>
      <c r="K85" s="22">
        <v>91.74</v>
      </c>
      <c r="L85" s="23">
        <f t="shared" si="12"/>
        <v>91.74375</v>
      </c>
      <c r="M85" s="23">
        <f t="shared" si="13"/>
        <v>83.00625</v>
      </c>
      <c r="N85" s="22">
        <f t="shared" si="14"/>
        <v>83.01</v>
      </c>
      <c r="O85" s="26">
        <f t="shared" si="15"/>
        <v>0.0037500000000108</v>
      </c>
    </row>
    <row r="86" spans="1:15">
      <c r="A86" s="5">
        <v>121</v>
      </c>
      <c r="B86" s="6" t="s">
        <v>92</v>
      </c>
      <c r="C86" s="6">
        <v>51380</v>
      </c>
      <c r="D86" s="7">
        <v>520492</v>
      </c>
      <c r="E86" s="7" t="s">
        <v>50</v>
      </c>
      <c r="F86" s="15">
        <v>349.5</v>
      </c>
      <c r="G86" s="16">
        <f t="shared" si="16"/>
        <v>524.25</v>
      </c>
      <c r="H86" s="17">
        <f t="shared" si="9"/>
        <v>174.75</v>
      </c>
      <c r="I86" s="16">
        <f t="shared" si="10"/>
        <v>0.5</v>
      </c>
      <c r="J86" s="16">
        <f t="shared" si="11"/>
        <v>50</v>
      </c>
      <c r="K86" s="22">
        <v>91.74</v>
      </c>
      <c r="L86" s="23">
        <f t="shared" si="12"/>
        <v>91.74375</v>
      </c>
      <c r="M86" s="23">
        <f t="shared" si="13"/>
        <v>83.00625</v>
      </c>
      <c r="N86" s="22">
        <f t="shared" si="14"/>
        <v>83.01</v>
      </c>
      <c r="O86" s="26">
        <f t="shared" si="15"/>
        <v>0.0037500000000108</v>
      </c>
    </row>
    <row r="87" spans="1:20">
      <c r="A87" s="8">
        <v>122</v>
      </c>
      <c r="B87" s="9" t="s">
        <v>93</v>
      </c>
      <c r="C87" s="9">
        <v>4056</v>
      </c>
      <c r="D87" s="10">
        <v>527444</v>
      </c>
      <c r="E87" s="10" t="s">
        <v>94</v>
      </c>
      <c r="F87" s="18">
        <v>269.5</v>
      </c>
      <c r="G87" s="16">
        <f t="shared" si="16"/>
        <v>404.25</v>
      </c>
      <c r="H87" s="17">
        <f t="shared" si="9"/>
        <v>134.75</v>
      </c>
      <c r="I87" s="16">
        <f t="shared" si="10"/>
        <v>0.5</v>
      </c>
      <c r="J87" s="16">
        <f t="shared" si="11"/>
        <v>50</v>
      </c>
      <c r="K87" s="22"/>
      <c r="L87" s="23">
        <f t="shared" si="12"/>
        <v>70.74375</v>
      </c>
      <c r="M87" s="23">
        <f t="shared" si="13"/>
        <v>64.00625</v>
      </c>
      <c r="N87" s="22">
        <f t="shared" si="14"/>
        <v>134.75</v>
      </c>
      <c r="O87" s="26">
        <f t="shared" si="15"/>
        <v>70.74375</v>
      </c>
      <c r="P87" t="s">
        <v>58</v>
      </c>
      <c r="T87">
        <v>10</v>
      </c>
    </row>
    <row r="88" spans="1:16">
      <c r="A88" s="8">
        <v>122</v>
      </c>
      <c r="B88" s="9" t="s">
        <v>93</v>
      </c>
      <c r="C88" s="9">
        <v>4056</v>
      </c>
      <c r="D88" s="10">
        <v>479989</v>
      </c>
      <c r="E88" s="10" t="s">
        <v>16</v>
      </c>
      <c r="F88" s="18">
        <v>269.5</v>
      </c>
      <c r="G88" s="16">
        <f t="shared" si="16"/>
        <v>404.25</v>
      </c>
      <c r="H88" s="17">
        <f t="shared" si="9"/>
        <v>134.75</v>
      </c>
      <c r="I88" s="16">
        <f t="shared" si="10"/>
        <v>0.5</v>
      </c>
      <c r="J88" s="16">
        <f t="shared" si="11"/>
        <v>50</v>
      </c>
      <c r="K88" s="22"/>
      <c r="L88" s="23">
        <f t="shared" si="12"/>
        <v>70.74375</v>
      </c>
      <c r="M88" s="23">
        <f t="shared" si="13"/>
        <v>64.00625</v>
      </c>
      <c r="N88" s="22">
        <f t="shared" si="14"/>
        <v>134.75</v>
      </c>
      <c r="O88" s="26">
        <f t="shared" si="15"/>
        <v>70.74375</v>
      </c>
      <c r="P88" t="s">
        <v>58</v>
      </c>
    </row>
    <row r="89" spans="1:16">
      <c r="A89" s="8">
        <v>123</v>
      </c>
      <c r="B89" s="9" t="s">
        <v>95</v>
      </c>
      <c r="C89" s="9">
        <v>9223</v>
      </c>
      <c r="D89" s="10">
        <v>520250</v>
      </c>
      <c r="E89" s="10" t="s">
        <v>47</v>
      </c>
      <c r="F89" s="18">
        <v>389.5</v>
      </c>
      <c r="G89" s="16">
        <f t="shared" si="16"/>
        <v>584.25</v>
      </c>
      <c r="H89" s="17">
        <f t="shared" si="9"/>
        <v>194.75</v>
      </c>
      <c r="I89" s="16">
        <f t="shared" si="10"/>
        <v>0.5</v>
      </c>
      <c r="J89" s="16">
        <f t="shared" si="11"/>
        <v>50</v>
      </c>
      <c r="K89" s="22"/>
      <c r="L89" s="23">
        <f t="shared" si="12"/>
        <v>102.24375</v>
      </c>
      <c r="M89" s="23">
        <f t="shared" si="13"/>
        <v>92.50625</v>
      </c>
      <c r="N89" s="22">
        <f t="shared" si="14"/>
        <v>194.75</v>
      </c>
      <c r="O89" s="26">
        <f t="shared" si="15"/>
        <v>102.24375</v>
      </c>
      <c r="P89" t="s">
        <v>96</v>
      </c>
    </row>
    <row r="90" spans="1:16">
      <c r="A90" s="8">
        <v>123</v>
      </c>
      <c r="B90" s="9" t="s">
        <v>95</v>
      </c>
      <c r="C90" s="9">
        <v>9223</v>
      </c>
      <c r="D90" s="10">
        <v>498401</v>
      </c>
      <c r="E90" s="10" t="s">
        <v>23</v>
      </c>
      <c r="F90" s="18">
        <v>389.5</v>
      </c>
      <c r="G90" s="16">
        <f t="shared" si="16"/>
        <v>584.25</v>
      </c>
      <c r="H90" s="17">
        <f t="shared" si="9"/>
        <v>194.75</v>
      </c>
      <c r="I90" s="16">
        <f t="shared" si="10"/>
        <v>0.5</v>
      </c>
      <c r="J90" s="16">
        <f t="shared" si="11"/>
        <v>50</v>
      </c>
      <c r="K90" s="22"/>
      <c r="L90" s="23">
        <f t="shared" si="12"/>
        <v>102.24375</v>
      </c>
      <c r="M90" s="23">
        <f t="shared" si="13"/>
        <v>92.50625</v>
      </c>
      <c r="N90" s="22">
        <f t="shared" si="14"/>
        <v>194.75</v>
      </c>
      <c r="O90" s="26">
        <f t="shared" si="15"/>
        <v>102.24375</v>
      </c>
      <c r="P90" t="s">
        <v>96</v>
      </c>
    </row>
    <row r="91" spans="1:16">
      <c r="A91" s="8">
        <v>123</v>
      </c>
      <c r="B91" s="9" t="s">
        <v>97</v>
      </c>
      <c r="C91" s="9">
        <v>9223</v>
      </c>
      <c r="D91" s="10">
        <v>518859</v>
      </c>
      <c r="E91" s="10" t="s">
        <v>47</v>
      </c>
      <c r="F91" s="18">
        <v>289.5</v>
      </c>
      <c r="G91" s="16">
        <f t="shared" si="16"/>
        <v>434.25</v>
      </c>
      <c r="H91" s="17">
        <f t="shared" si="9"/>
        <v>144.75</v>
      </c>
      <c r="I91" s="16">
        <f t="shared" si="10"/>
        <v>0.5</v>
      </c>
      <c r="J91" s="16">
        <f t="shared" si="11"/>
        <v>50</v>
      </c>
      <c r="K91" s="22"/>
      <c r="L91" s="23">
        <f t="shared" si="12"/>
        <v>75.99375</v>
      </c>
      <c r="M91" s="23">
        <f t="shared" si="13"/>
        <v>68.75625</v>
      </c>
      <c r="N91" s="22">
        <f t="shared" si="14"/>
        <v>144.75</v>
      </c>
      <c r="O91" s="26">
        <f t="shared" si="15"/>
        <v>75.99375</v>
      </c>
      <c r="P91" t="s">
        <v>96</v>
      </c>
    </row>
    <row r="92" spans="1:15">
      <c r="A92" s="5">
        <v>125</v>
      </c>
      <c r="B92" s="7" t="s">
        <v>51</v>
      </c>
      <c r="C92" s="7">
        <v>208</v>
      </c>
      <c r="D92" s="7">
        <v>519006</v>
      </c>
      <c r="E92" s="7" t="s">
        <v>79</v>
      </c>
      <c r="F92" s="15">
        <v>279.5</v>
      </c>
      <c r="G92" s="16">
        <f t="shared" si="16"/>
        <v>419.25</v>
      </c>
      <c r="H92" s="17">
        <f t="shared" si="9"/>
        <v>139.75</v>
      </c>
      <c r="I92" s="16">
        <f t="shared" si="10"/>
        <v>0.5</v>
      </c>
      <c r="J92" s="16">
        <f t="shared" si="11"/>
        <v>50</v>
      </c>
      <c r="K92" s="22">
        <v>73.37</v>
      </c>
      <c r="L92" s="23">
        <f t="shared" si="12"/>
        <v>73.36875</v>
      </c>
      <c r="M92" s="23">
        <f t="shared" si="13"/>
        <v>66.38125</v>
      </c>
      <c r="N92" s="22">
        <f t="shared" si="14"/>
        <v>66.38</v>
      </c>
      <c r="O92" s="26">
        <f t="shared" si="15"/>
        <v>-0.00124999999999886</v>
      </c>
    </row>
    <row r="93" spans="1:15">
      <c r="A93" s="5">
        <v>125</v>
      </c>
      <c r="B93" s="7" t="s">
        <v>98</v>
      </c>
      <c r="C93" s="7">
        <v>208</v>
      </c>
      <c r="D93" s="7">
        <v>519027</v>
      </c>
      <c r="E93" s="7" t="s">
        <v>81</v>
      </c>
      <c r="F93" s="15">
        <v>279.5</v>
      </c>
      <c r="G93" s="16">
        <f t="shared" si="16"/>
        <v>419.25</v>
      </c>
      <c r="H93" s="17">
        <f t="shared" si="9"/>
        <v>139.75</v>
      </c>
      <c r="I93" s="16">
        <f t="shared" si="10"/>
        <v>0.5</v>
      </c>
      <c r="J93" s="16">
        <f t="shared" si="11"/>
        <v>50</v>
      </c>
      <c r="K93" s="22">
        <v>73.37</v>
      </c>
      <c r="L93" s="23">
        <f t="shared" si="12"/>
        <v>73.36875</v>
      </c>
      <c r="M93" s="23">
        <f t="shared" si="13"/>
        <v>66.38125</v>
      </c>
      <c r="N93" s="22">
        <f t="shared" si="14"/>
        <v>66.38</v>
      </c>
      <c r="O93" s="26">
        <f t="shared" si="15"/>
        <v>-0.00124999999999886</v>
      </c>
    </row>
    <row r="94" spans="1:15">
      <c r="A94" s="5">
        <v>125</v>
      </c>
      <c r="B94" s="7" t="s">
        <v>51</v>
      </c>
      <c r="C94" s="7">
        <v>902</v>
      </c>
      <c r="D94" s="7">
        <v>502528</v>
      </c>
      <c r="E94" s="7" t="s">
        <v>99</v>
      </c>
      <c r="F94" s="15">
        <v>279.5</v>
      </c>
      <c r="G94" s="16">
        <f t="shared" si="16"/>
        <v>419.25</v>
      </c>
      <c r="H94" s="17">
        <f t="shared" si="9"/>
        <v>139.75</v>
      </c>
      <c r="I94" s="16">
        <f t="shared" si="10"/>
        <v>0.5</v>
      </c>
      <c r="J94" s="16">
        <f t="shared" si="11"/>
        <v>50</v>
      </c>
      <c r="K94" s="22">
        <v>73.37</v>
      </c>
      <c r="L94" s="23">
        <f t="shared" si="12"/>
        <v>73.36875</v>
      </c>
      <c r="M94" s="23">
        <f t="shared" si="13"/>
        <v>66.38125</v>
      </c>
      <c r="N94" s="22">
        <f t="shared" si="14"/>
        <v>66.38</v>
      </c>
      <c r="O94" s="26">
        <f t="shared" si="15"/>
        <v>-0.00124999999999886</v>
      </c>
    </row>
    <row r="95" spans="1:16">
      <c r="A95" s="8">
        <v>126</v>
      </c>
      <c r="B95" s="10" t="s">
        <v>100</v>
      </c>
      <c r="C95" s="10">
        <v>5045</v>
      </c>
      <c r="D95" s="10">
        <v>518830</v>
      </c>
      <c r="E95" s="10" t="s">
        <v>69</v>
      </c>
      <c r="F95" s="18">
        <v>279.5</v>
      </c>
      <c r="G95" s="16">
        <f t="shared" si="16"/>
        <v>419.25</v>
      </c>
      <c r="H95" s="17">
        <f t="shared" si="9"/>
        <v>139.75</v>
      </c>
      <c r="I95" s="16">
        <f t="shared" si="10"/>
        <v>0.5</v>
      </c>
      <c r="J95" s="16">
        <f t="shared" si="11"/>
        <v>50</v>
      </c>
      <c r="K95" s="22"/>
      <c r="L95" s="23">
        <f t="shared" si="12"/>
        <v>73.36875</v>
      </c>
      <c r="M95" s="23">
        <f t="shared" si="13"/>
        <v>66.38125</v>
      </c>
      <c r="N95" s="22">
        <f t="shared" si="14"/>
        <v>139.75</v>
      </c>
      <c r="O95" s="26">
        <f t="shared" si="15"/>
        <v>73.36875</v>
      </c>
      <c r="P95" t="s">
        <v>101</v>
      </c>
    </row>
    <row r="96" spans="1:16">
      <c r="A96" s="8">
        <v>126</v>
      </c>
      <c r="B96" s="10" t="s">
        <v>102</v>
      </c>
      <c r="C96" s="10">
        <v>5045</v>
      </c>
      <c r="D96" s="10">
        <v>518841</v>
      </c>
      <c r="E96" s="10" t="s">
        <v>47</v>
      </c>
      <c r="F96" s="18">
        <v>279.5</v>
      </c>
      <c r="G96" s="16">
        <f t="shared" si="16"/>
        <v>419.25</v>
      </c>
      <c r="H96" s="17">
        <f t="shared" si="9"/>
        <v>139.75</v>
      </c>
      <c r="I96" s="16">
        <f t="shared" si="10"/>
        <v>0.5</v>
      </c>
      <c r="J96" s="16">
        <f t="shared" si="11"/>
        <v>50</v>
      </c>
      <c r="K96" s="22"/>
      <c r="L96" s="23">
        <f t="shared" si="12"/>
        <v>73.36875</v>
      </c>
      <c r="M96" s="23">
        <f t="shared" si="13"/>
        <v>66.38125</v>
      </c>
      <c r="N96" s="22">
        <f t="shared" si="14"/>
        <v>139.75</v>
      </c>
      <c r="O96" s="26">
        <f t="shared" si="15"/>
        <v>73.36875</v>
      </c>
      <c r="P96" t="s">
        <v>101</v>
      </c>
    </row>
    <row r="97" spans="1:15">
      <c r="A97" s="5">
        <v>127</v>
      </c>
      <c r="B97" s="7" t="s">
        <v>33</v>
      </c>
      <c r="C97" s="7">
        <v>51282</v>
      </c>
      <c r="D97" s="7">
        <v>498476</v>
      </c>
      <c r="E97" s="7" t="s">
        <v>47</v>
      </c>
      <c r="F97" s="15">
        <v>399.5</v>
      </c>
      <c r="G97" s="16">
        <f t="shared" si="16"/>
        <v>599.25</v>
      </c>
      <c r="H97" s="17">
        <f t="shared" si="9"/>
        <v>199.75</v>
      </c>
      <c r="I97" s="16">
        <f t="shared" si="10"/>
        <v>0.5</v>
      </c>
      <c r="J97" s="16">
        <f t="shared" si="11"/>
        <v>50</v>
      </c>
      <c r="K97" s="22">
        <v>104.87</v>
      </c>
      <c r="L97" s="23">
        <f t="shared" si="12"/>
        <v>104.86875</v>
      </c>
      <c r="M97" s="23">
        <f t="shared" si="13"/>
        <v>94.88125</v>
      </c>
      <c r="N97" s="22">
        <f t="shared" si="14"/>
        <v>94.88</v>
      </c>
      <c r="O97" s="26">
        <f t="shared" si="15"/>
        <v>-0.00124999999999886</v>
      </c>
    </row>
    <row r="98" spans="1:16">
      <c r="A98" s="8">
        <v>127</v>
      </c>
      <c r="B98" s="10" t="s">
        <v>33</v>
      </c>
      <c r="C98" s="10">
        <v>51382</v>
      </c>
      <c r="D98" s="10">
        <v>520398</v>
      </c>
      <c r="E98" s="10" t="s">
        <v>103</v>
      </c>
      <c r="F98" s="18">
        <v>369.5</v>
      </c>
      <c r="G98" s="16">
        <f t="shared" si="16"/>
        <v>554.25</v>
      </c>
      <c r="H98" s="17">
        <f t="shared" si="9"/>
        <v>184.75</v>
      </c>
      <c r="I98" s="16">
        <f t="shared" si="10"/>
        <v>0.5</v>
      </c>
      <c r="J98" s="16">
        <f t="shared" si="11"/>
        <v>50</v>
      </c>
      <c r="K98" s="22"/>
      <c r="L98" s="23">
        <f t="shared" si="12"/>
        <v>96.99375</v>
      </c>
      <c r="M98" s="23">
        <f t="shared" si="13"/>
        <v>87.75625</v>
      </c>
      <c r="N98" s="22">
        <f t="shared" si="14"/>
        <v>184.75</v>
      </c>
      <c r="O98" s="26">
        <f t="shared" si="15"/>
        <v>96.99375</v>
      </c>
      <c r="P98" t="s">
        <v>104</v>
      </c>
    </row>
    <row r="99" spans="1:16">
      <c r="A99" s="8">
        <v>127</v>
      </c>
      <c r="B99" s="10" t="s">
        <v>33</v>
      </c>
      <c r="C99" s="10">
        <v>51382</v>
      </c>
      <c r="D99" s="10">
        <v>520387</v>
      </c>
      <c r="E99" s="10" t="s">
        <v>47</v>
      </c>
      <c r="F99" s="18">
        <v>369.5</v>
      </c>
      <c r="G99" s="16">
        <f t="shared" si="16"/>
        <v>554.25</v>
      </c>
      <c r="H99" s="17">
        <f t="shared" si="9"/>
        <v>184.75</v>
      </c>
      <c r="I99" s="16">
        <f t="shared" si="10"/>
        <v>0.5</v>
      </c>
      <c r="J99" s="16">
        <f t="shared" si="11"/>
        <v>50</v>
      </c>
      <c r="K99" s="22"/>
      <c r="L99" s="23">
        <f t="shared" si="12"/>
        <v>96.99375</v>
      </c>
      <c r="M99" s="23">
        <f t="shared" si="13"/>
        <v>87.75625</v>
      </c>
      <c r="N99" s="22">
        <f t="shared" si="14"/>
        <v>184.75</v>
      </c>
      <c r="O99" s="26">
        <f t="shared" si="15"/>
        <v>96.99375</v>
      </c>
      <c r="P99" t="s">
        <v>104</v>
      </c>
    </row>
    <row r="100" spans="1:16">
      <c r="A100" s="8">
        <v>129</v>
      </c>
      <c r="B100" s="10" t="s">
        <v>100</v>
      </c>
      <c r="C100" s="10">
        <v>1159</v>
      </c>
      <c r="D100" s="10">
        <v>518782</v>
      </c>
      <c r="E100" s="10" t="s">
        <v>47</v>
      </c>
      <c r="F100" s="18">
        <v>299.5</v>
      </c>
      <c r="G100" s="16">
        <f t="shared" si="16"/>
        <v>449.25</v>
      </c>
      <c r="H100" s="17">
        <f t="shared" si="9"/>
        <v>149.75</v>
      </c>
      <c r="I100" s="16">
        <f t="shared" si="10"/>
        <v>0.5</v>
      </c>
      <c r="J100" s="16">
        <f t="shared" si="11"/>
        <v>50</v>
      </c>
      <c r="K100" s="22"/>
      <c r="L100" s="23">
        <f t="shared" si="12"/>
        <v>78.61875</v>
      </c>
      <c r="M100" s="23">
        <f t="shared" si="13"/>
        <v>71.13125</v>
      </c>
      <c r="N100" s="22">
        <f t="shared" si="14"/>
        <v>149.75</v>
      </c>
      <c r="O100" s="26">
        <f t="shared" si="15"/>
        <v>78.61875</v>
      </c>
      <c r="P100" t="s">
        <v>105</v>
      </c>
    </row>
    <row r="101" spans="1:16">
      <c r="A101" s="8">
        <v>129</v>
      </c>
      <c r="B101" s="10" t="s">
        <v>100</v>
      </c>
      <c r="C101" s="10">
        <v>1159</v>
      </c>
      <c r="D101" s="10">
        <v>518790</v>
      </c>
      <c r="E101" s="10" t="s">
        <v>103</v>
      </c>
      <c r="F101" s="18">
        <v>299.5</v>
      </c>
      <c r="G101" s="16">
        <f t="shared" si="16"/>
        <v>449.25</v>
      </c>
      <c r="H101" s="17">
        <f t="shared" si="9"/>
        <v>149.75</v>
      </c>
      <c r="I101" s="16">
        <f t="shared" si="10"/>
        <v>0.5</v>
      </c>
      <c r="J101" s="16">
        <f t="shared" si="11"/>
        <v>50</v>
      </c>
      <c r="K101" s="22"/>
      <c r="L101" s="23">
        <f t="shared" si="12"/>
        <v>78.61875</v>
      </c>
      <c r="M101" s="23">
        <f t="shared" si="13"/>
        <v>71.13125</v>
      </c>
      <c r="N101" s="22">
        <f t="shared" si="14"/>
        <v>149.75</v>
      </c>
      <c r="O101" s="26">
        <f t="shared" si="15"/>
        <v>78.61875</v>
      </c>
      <c r="P101" t="s">
        <v>105</v>
      </c>
    </row>
    <row r="102" spans="1:16">
      <c r="A102" s="8">
        <v>129</v>
      </c>
      <c r="B102" s="10" t="s">
        <v>100</v>
      </c>
      <c r="C102" s="10">
        <v>1147</v>
      </c>
      <c r="D102" s="10">
        <v>518771</v>
      </c>
      <c r="E102" s="10" t="s">
        <v>47</v>
      </c>
      <c r="F102" s="18">
        <v>329.5</v>
      </c>
      <c r="G102" s="16">
        <f t="shared" si="16"/>
        <v>494.25</v>
      </c>
      <c r="H102" s="17">
        <f t="shared" si="9"/>
        <v>164.75</v>
      </c>
      <c r="I102" s="16">
        <f t="shared" si="10"/>
        <v>0.5</v>
      </c>
      <c r="J102" s="16">
        <f t="shared" si="11"/>
        <v>50</v>
      </c>
      <c r="K102" s="22"/>
      <c r="L102" s="23">
        <f t="shared" si="12"/>
        <v>86.49375</v>
      </c>
      <c r="M102" s="23">
        <f t="shared" si="13"/>
        <v>78.25625</v>
      </c>
      <c r="N102" s="22">
        <f t="shared" si="14"/>
        <v>164.75</v>
      </c>
      <c r="O102" s="26">
        <f t="shared" si="15"/>
        <v>86.49375</v>
      </c>
      <c r="P102" t="s">
        <v>105</v>
      </c>
    </row>
    <row r="103" spans="1:15">
      <c r="A103" s="5">
        <v>135</v>
      </c>
      <c r="B103" s="7" t="s">
        <v>18</v>
      </c>
      <c r="C103" s="7">
        <v>9235</v>
      </c>
      <c r="D103" s="7">
        <v>520465</v>
      </c>
      <c r="E103" s="7" t="s">
        <v>106</v>
      </c>
      <c r="F103" s="15">
        <v>399.5</v>
      </c>
      <c r="G103" s="16">
        <f t="shared" si="16"/>
        <v>599.25</v>
      </c>
      <c r="H103" s="17">
        <f t="shared" si="9"/>
        <v>199.75</v>
      </c>
      <c r="I103" s="16">
        <f t="shared" si="10"/>
        <v>0.5</v>
      </c>
      <c r="J103" s="16">
        <f t="shared" si="11"/>
        <v>50</v>
      </c>
      <c r="K103" s="22">
        <v>104.87</v>
      </c>
      <c r="L103" s="23">
        <f t="shared" si="12"/>
        <v>104.86875</v>
      </c>
      <c r="M103" s="23">
        <f t="shared" si="13"/>
        <v>94.88125</v>
      </c>
      <c r="N103" s="22">
        <f t="shared" si="14"/>
        <v>94.88</v>
      </c>
      <c r="O103" s="26">
        <f t="shared" si="15"/>
        <v>-0.00124999999999886</v>
      </c>
    </row>
    <row r="104" spans="1:15">
      <c r="A104" s="5">
        <v>135</v>
      </c>
      <c r="B104" s="7" t="s">
        <v>36</v>
      </c>
      <c r="C104" s="7">
        <v>9245</v>
      </c>
      <c r="D104" s="7">
        <v>520473</v>
      </c>
      <c r="E104" s="7" t="s">
        <v>17</v>
      </c>
      <c r="F104" s="15">
        <v>379.5</v>
      </c>
      <c r="G104" s="16">
        <f t="shared" si="16"/>
        <v>569.25</v>
      </c>
      <c r="H104" s="17">
        <f t="shared" si="9"/>
        <v>189.75</v>
      </c>
      <c r="I104" s="16">
        <f t="shared" si="10"/>
        <v>0.5</v>
      </c>
      <c r="J104" s="16">
        <f t="shared" si="11"/>
        <v>50</v>
      </c>
      <c r="K104" s="22">
        <v>99.62</v>
      </c>
      <c r="L104" s="23">
        <f t="shared" si="12"/>
        <v>99.61875</v>
      </c>
      <c r="M104" s="23">
        <f t="shared" si="13"/>
        <v>90.13125</v>
      </c>
      <c r="N104" s="22">
        <f t="shared" si="14"/>
        <v>90.13</v>
      </c>
      <c r="O104" s="26">
        <f t="shared" si="15"/>
        <v>-0.00124999999999886</v>
      </c>
    </row>
    <row r="105" spans="1:15">
      <c r="A105" s="5">
        <v>135</v>
      </c>
      <c r="B105" s="7" t="s">
        <v>36</v>
      </c>
      <c r="C105" s="7">
        <v>9227</v>
      </c>
      <c r="D105" s="7">
        <v>520454</v>
      </c>
      <c r="E105" s="7" t="s">
        <v>107</v>
      </c>
      <c r="F105" s="15">
        <v>379.5</v>
      </c>
      <c r="G105" s="16">
        <f t="shared" si="16"/>
        <v>569.25</v>
      </c>
      <c r="H105" s="17">
        <f t="shared" si="9"/>
        <v>189.75</v>
      </c>
      <c r="I105" s="16">
        <f t="shared" si="10"/>
        <v>0.5</v>
      </c>
      <c r="J105" s="16">
        <f t="shared" si="11"/>
        <v>50</v>
      </c>
      <c r="K105" s="22">
        <v>99.62</v>
      </c>
      <c r="L105" s="23">
        <f t="shared" si="12"/>
        <v>99.61875</v>
      </c>
      <c r="M105" s="23">
        <f t="shared" si="13"/>
        <v>90.13125</v>
      </c>
      <c r="N105" s="22">
        <f t="shared" si="14"/>
        <v>90.13</v>
      </c>
      <c r="O105" s="26">
        <f t="shared" si="15"/>
        <v>-0.00124999999999886</v>
      </c>
    </row>
    <row r="106" spans="1:15">
      <c r="A106" s="5">
        <v>136</v>
      </c>
      <c r="B106" s="7" t="s">
        <v>108</v>
      </c>
      <c r="C106" s="7">
        <v>34616</v>
      </c>
      <c r="D106" s="7">
        <v>499142</v>
      </c>
      <c r="E106" s="7" t="s">
        <v>109</v>
      </c>
      <c r="F106" s="15">
        <v>319.5</v>
      </c>
      <c r="G106" s="16">
        <f t="shared" si="16"/>
        <v>479.25</v>
      </c>
      <c r="H106" s="17">
        <f t="shared" si="9"/>
        <v>159.75</v>
      </c>
      <c r="I106" s="16">
        <f t="shared" si="10"/>
        <v>0.5</v>
      </c>
      <c r="J106" s="16">
        <f t="shared" si="11"/>
        <v>50</v>
      </c>
      <c r="K106" s="22">
        <v>83.87</v>
      </c>
      <c r="L106" s="23">
        <f t="shared" si="12"/>
        <v>83.86875</v>
      </c>
      <c r="M106" s="23">
        <f t="shared" si="13"/>
        <v>75.88125</v>
      </c>
      <c r="N106" s="22">
        <f t="shared" si="14"/>
        <v>75.88</v>
      </c>
      <c r="O106" s="26">
        <f t="shared" si="15"/>
        <v>-0.00124999999999886</v>
      </c>
    </row>
    <row r="107" spans="1:15">
      <c r="A107" s="5">
        <v>136</v>
      </c>
      <c r="B107" s="7" t="s">
        <v>108</v>
      </c>
      <c r="C107" s="7">
        <v>34616</v>
      </c>
      <c r="D107" s="7">
        <v>520570</v>
      </c>
      <c r="E107" s="7" t="s">
        <v>17</v>
      </c>
      <c r="F107" s="15">
        <v>319.5</v>
      </c>
      <c r="G107" s="16">
        <f t="shared" si="16"/>
        <v>479.25</v>
      </c>
      <c r="H107" s="17">
        <f t="shared" si="9"/>
        <v>159.75</v>
      </c>
      <c r="I107" s="16">
        <f t="shared" si="10"/>
        <v>0.5</v>
      </c>
      <c r="J107" s="16">
        <f t="shared" si="11"/>
        <v>50</v>
      </c>
      <c r="K107" s="22">
        <v>83.87</v>
      </c>
      <c r="L107" s="23">
        <f t="shared" si="12"/>
        <v>83.86875</v>
      </c>
      <c r="M107" s="23">
        <f t="shared" si="13"/>
        <v>75.88125</v>
      </c>
      <c r="N107" s="22">
        <f t="shared" si="14"/>
        <v>75.88</v>
      </c>
      <c r="O107" s="26">
        <f t="shared" si="15"/>
        <v>-0.00124999999999886</v>
      </c>
    </row>
    <row r="108" spans="1:15">
      <c r="A108" s="5">
        <v>136</v>
      </c>
      <c r="B108" s="7" t="s">
        <v>108</v>
      </c>
      <c r="C108" s="7">
        <v>34722</v>
      </c>
      <c r="D108" s="7">
        <v>520581</v>
      </c>
      <c r="E108" s="7" t="s">
        <v>52</v>
      </c>
      <c r="F108" s="15">
        <v>319.5</v>
      </c>
      <c r="G108" s="16">
        <f t="shared" si="16"/>
        <v>479.25</v>
      </c>
      <c r="H108" s="17">
        <f t="shared" si="9"/>
        <v>159.75</v>
      </c>
      <c r="I108" s="16">
        <f t="shared" si="10"/>
        <v>0.5</v>
      </c>
      <c r="J108" s="16">
        <f t="shared" si="11"/>
        <v>50</v>
      </c>
      <c r="K108" s="22">
        <v>83.87</v>
      </c>
      <c r="L108" s="23">
        <f t="shared" si="12"/>
        <v>83.86875</v>
      </c>
      <c r="M108" s="23">
        <f t="shared" si="13"/>
        <v>75.88125</v>
      </c>
      <c r="N108" s="22">
        <f t="shared" si="14"/>
        <v>75.88</v>
      </c>
      <c r="O108" s="26">
        <f t="shared" si="15"/>
        <v>-0.00124999999999886</v>
      </c>
    </row>
    <row r="109" spans="1:15">
      <c r="A109" s="5">
        <v>137</v>
      </c>
      <c r="B109" s="7" t="s">
        <v>33</v>
      </c>
      <c r="C109" s="7">
        <v>9123</v>
      </c>
      <c r="D109" s="7">
        <v>520239</v>
      </c>
      <c r="E109" s="7" t="s">
        <v>107</v>
      </c>
      <c r="F109" s="15">
        <v>359.5</v>
      </c>
      <c r="G109" s="16">
        <f t="shared" si="16"/>
        <v>539.25</v>
      </c>
      <c r="H109" s="17">
        <f t="shared" si="9"/>
        <v>179.75</v>
      </c>
      <c r="I109" s="16">
        <f t="shared" si="10"/>
        <v>0.5</v>
      </c>
      <c r="J109" s="16">
        <f t="shared" si="11"/>
        <v>50</v>
      </c>
      <c r="K109" s="22">
        <v>94.37</v>
      </c>
      <c r="L109" s="23">
        <f t="shared" si="12"/>
        <v>94.36875</v>
      </c>
      <c r="M109" s="23">
        <f t="shared" si="13"/>
        <v>85.38125</v>
      </c>
      <c r="N109" s="22">
        <f t="shared" si="14"/>
        <v>85.38</v>
      </c>
      <c r="O109" s="26">
        <f t="shared" si="15"/>
        <v>-0.00124999999999886</v>
      </c>
    </row>
    <row r="110" spans="1:15">
      <c r="A110" s="5">
        <v>137</v>
      </c>
      <c r="B110" s="7" t="s">
        <v>33</v>
      </c>
      <c r="C110" s="7">
        <v>9123</v>
      </c>
      <c r="D110" s="7">
        <v>520248</v>
      </c>
      <c r="E110" s="7" t="s">
        <v>47</v>
      </c>
      <c r="F110" s="15">
        <v>359.5</v>
      </c>
      <c r="G110" s="16">
        <f t="shared" si="16"/>
        <v>539.25</v>
      </c>
      <c r="H110" s="17">
        <f t="shared" si="9"/>
        <v>179.75</v>
      </c>
      <c r="I110" s="16">
        <f t="shared" si="10"/>
        <v>0.5</v>
      </c>
      <c r="J110" s="16">
        <f t="shared" si="11"/>
        <v>50</v>
      </c>
      <c r="K110" s="22">
        <v>94.37</v>
      </c>
      <c r="L110" s="23">
        <f t="shared" si="12"/>
        <v>94.36875</v>
      </c>
      <c r="M110" s="23">
        <f t="shared" si="13"/>
        <v>85.38125</v>
      </c>
      <c r="N110" s="22">
        <f t="shared" si="14"/>
        <v>85.38</v>
      </c>
      <c r="O110" s="26">
        <f t="shared" si="15"/>
        <v>-0.00124999999999886</v>
      </c>
    </row>
    <row r="111" spans="1:15">
      <c r="A111" s="5">
        <v>138</v>
      </c>
      <c r="B111" s="7" t="s">
        <v>110</v>
      </c>
      <c r="C111" s="7">
        <v>5024</v>
      </c>
      <c r="D111" s="7">
        <v>524943</v>
      </c>
      <c r="E111" s="7" t="s">
        <v>111</v>
      </c>
      <c r="F111" s="15">
        <v>319.5</v>
      </c>
      <c r="G111" s="16">
        <f t="shared" si="16"/>
        <v>479.25</v>
      </c>
      <c r="H111" s="17">
        <f t="shared" si="9"/>
        <v>159.75</v>
      </c>
      <c r="I111" s="16">
        <f t="shared" si="10"/>
        <v>0.5</v>
      </c>
      <c r="J111" s="16">
        <f t="shared" si="11"/>
        <v>50</v>
      </c>
      <c r="K111" s="22">
        <v>83.87</v>
      </c>
      <c r="L111" s="23">
        <f t="shared" si="12"/>
        <v>83.86875</v>
      </c>
      <c r="M111" s="23">
        <f t="shared" si="13"/>
        <v>75.88125</v>
      </c>
      <c r="N111" s="22">
        <f t="shared" si="14"/>
        <v>75.88</v>
      </c>
      <c r="O111" s="26">
        <f t="shared" si="15"/>
        <v>-0.00124999999999886</v>
      </c>
    </row>
    <row r="112" spans="1:15">
      <c r="A112" s="5">
        <v>138</v>
      </c>
      <c r="B112" s="7" t="s">
        <v>110</v>
      </c>
      <c r="C112" s="7">
        <v>5025</v>
      </c>
      <c r="D112" s="7">
        <v>524973</v>
      </c>
      <c r="E112" s="7" t="s">
        <v>112</v>
      </c>
      <c r="F112" s="15">
        <v>319.5</v>
      </c>
      <c r="G112" s="16">
        <f t="shared" si="16"/>
        <v>479.25</v>
      </c>
      <c r="H112" s="17">
        <f t="shared" si="9"/>
        <v>159.75</v>
      </c>
      <c r="I112" s="16">
        <f t="shared" si="10"/>
        <v>0.5</v>
      </c>
      <c r="J112" s="16">
        <f t="shared" si="11"/>
        <v>50</v>
      </c>
      <c r="K112" s="22">
        <v>83.87</v>
      </c>
      <c r="L112" s="23">
        <f t="shared" si="12"/>
        <v>83.86875</v>
      </c>
      <c r="M112" s="23">
        <f t="shared" si="13"/>
        <v>75.88125</v>
      </c>
      <c r="N112" s="22">
        <f t="shared" si="14"/>
        <v>75.88</v>
      </c>
      <c r="O112" s="26">
        <f t="shared" si="15"/>
        <v>-0.00124999999999886</v>
      </c>
    </row>
    <row r="113" spans="1:15">
      <c r="A113" s="5">
        <v>141</v>
      </c>
      <c r="B113" s="7" t="s">
        <v>113</v>
      </c>
      <c r="C113" s="7">
        <v>141</v>
      </c>
      <c r="D113" s="7">
        <v>499045</v>
      </c>
      <c r="E113" s="7" t="s">
        <v>114</v>
      </c>
      <c r="F113" s="15">
        <v>269.5</v>
      </c>
      <c r="G113" s="16">
        <f t="shared" si="16"/>
        <v>404.25</v>
      </c>
      <c r="H113" s="17">
        <f t="shared" si="9"/>
        <v>134.75</v>
      </c>
      <c r="I113" s="16">
        <f t="shared" si="10"/>
        <v>0.5</v>
      </c>
      <c r="J113" s="16">
        <f t="shared" si="11"/>
        <v>50</v>
      </c>
      <c r="K113" s="22">
        <v>70.74</v>
      </c>
      <c r="L113" s="23">
        <f t="shared" si="12"/>
        <v>70.74375</v>
      </c>
      <c r="M113" s="23">
        <f t="shared" si="13"/>
        <v>64.00625</v>
      </c>
      <c r="N113" s="22">
        <f t="shared" si="14"/>
        <v>64.01</v>
      </c>
      <c r="O113" s="26">
        <f t="shared" si="15"/>
        <v>0.0037500000000108</v>
      </c>
    </row>
    <row r="114" spans="1:15">
      <c r="A114" s="5">
        <v>141</v>
      </c>
      <c r="B114" s="7" t="s">
        <v>113</v>
      </c>
      <c r="C114" s="7">
        <v>149</v>
      </c>
      <c r="D114" s="7">
        <v>525389</v>
      </c>
      <c r="E114" s="7" t="s">
        <v>17</v>
      </c>
      <c r="F114" s="15">
        <v>269.5</v>
      </c>
      <c r="G114" s="16">
        <f t="shared" si="16"/>
        <v>404.25</v>
      </c>
      <c r="H114" s="17">
        <f t="shared" si="9"/>
        <v>134.75</v>
      </c>
      <c r="I114" s="16">
        <f t="shared" si="10"/>
        <v>0.5</v>
      </c>
      <c r="J114" s="16">
        <f t="shared" si="11"/>
        <v>50</v>
      </c>
      <c r="K114" s="22">
        <v>70.74</v>
      </c>
      <c r="L114" s="23">
        <f t="shared" si="12"/>
        <v>70.74375</v>
      </c>
      <c r="M114" s="23">
        <f t="shared" si="13"/>
        <v>64.00625</v>
      </c>
      <c r="N114" s="22">
        <f t="shared" si="14"/>
        <v>64.01</v>
      </c>
      <c r="O114" s="26">
        <f t="shared" si="15"/>
        <v>0.0037500000000108</v>
      </c>
    </row>
    <row r="115" spans="1:15">
      <c r="A115" s="5">
        <v>141</v>
      </c>
      <c r="B115" s="7" t="s">
        <v>113</v>
      </c>
      <c r="C115" s="7">
        <v>144</v>
      </c>
      <c r="D115" s="7">
        <v>525330</v>
      </c>
      <c r="E115" s="7" t="s">
        <v>47</v>
      </c>
      <c r="F115" s="15">
        <v>279.5</v>
      </c>
      <c r="G115" s="16">
        <f t="shared" si="16"/>
        <v>419.25</v>
      </c>
      <c r="H115" s="17">
        <f t="shared" si="9"/>
        <v>139.75</v>
      </c>
      <c r="I115" s="16">
        <f t="shared" si="10"/>
        <v>0.5</v>
      </c>
      <c r="J115" s="16">
        <f t="shared" si="11"/>
        <v>50</v>
      </c>
      <c r="K115" s="22">
        <v>73.37</v>
      </c>
      <c r="L115" s="23">
        <f t="shared" si="12"/>
        <v>73.36875</v>
      </c>
      <c r="M115" s="23">
        <f t="shared" si="13"/>
        <v>66.38125</v>
      </c>
      <c r="N115" s="22">
        <f t="shared" si="14"/>
        <v>66.38</v>
      </c>
      <c r="O115" s="26">
        <f t="shared" si="15"/>
        <v>-0.00124999999999886</v>
      </c>
    </row>
    <row r="116" spans="1:15">
      <c r="A116" s="5">
        <v>142</v>
      </c>
      <c r="B116" s="7" t="s">
        <v>53</v>
      </c>
      <c r="C116" s="7">
        <v>8315</v>
      </c>
      <c r="D116" s="7">
        <v>517534</v>
      </c>
      <c r="E116" s="7" t="s">
        <v>114</v>
      </c>
      <c r="F116" s="15">
        <v>279.5</v>
      </c>
      <c r="G116" s="16">
        <f t="shared" si="16"/>
        <v>419.25</v>
      </c>
      <c r="H116" s="17">
        <f t="shared" si="9"/>
        <v>139.75</v>
      </c>
      <c r="I116" s="16">
        <f t="shared" si="10"/>
        <v>0.5</v>
      </c>
      <c r="J116" s="16">
        <f t="shared" si="11"/>
        <v>50</v>
      </c>
      <c r="K116" s="22">
        <v>73.37</v>
      </c>
      <c r="L116" s="23">
        <f t="shared" si="12"/>
        <v>73.36875</v>
      </c>
      <c r="M116" s="23">
        <f t="shared" si="13"/>
        <v>66.38125</v>
      </c>
      <c r="N116" s="22">
        <f t="shared" si="14"/>
        <v>66.38</v>
      </c>
      <c r="O116" s="26">
        <f t="shared" si="15"/>
        <v>-0.00124999999999886</v>
      </c>
    </row>
    <row r="117" spans="1:15">
      <c r="A117" s="5">
        <v>142</v>
      </c>
      <c r="B117" s="7" t="s">
        <v>53</v>
      </c>
      <c r="C117" s="7">
        <v>8314</v>
      </c>
      <c r="D117" s="7">
        <v>525464</v>
      </c>
      <c r="E117" s="7" t="s">
        <v>52</v>
      </c>
      <c r="F117" s="15">
        <v>279.5</v>
      </c>
      <c r="G117" s="16">
        <f t="shared" si="16"/>
        <v>419.25</v>
      </c>
      <c r="H117" s="17">
        <f t="shared" si="9"/>
        <v>139.75</v>
      </c>
      <c r="I117" s="16">
        <f t="shared" si="10"/>
        <v>0.5</v>
      </c>
      <c r="J117" s="16">
        <f t="shared" si="11"/>
        <v>50</v>
      </c>
      <c r="K117" s="22">
        <v>73.37</v>
      </c>
      <c r="L117" s="23">
        <f t="shared" si="12"/>
        <v>73.36875</v>
      </c>
      <c r="M117" s="23">
        <f t="shared" si="13"/>
        <v>66.38125</v>
      </c>
      <c r="N117" s="22">
        <f t="shared" si="14"/>
        <v>66.38</v>
      </c>
      <c r="O117" s="26">
        <f t="shared" si="15"/>
        <v>-0.00124999999999886</v>
      </c>
    </row>
    <row r="118" spans="1:15">
      <c r="A118" s="5">
        <v>187</v>
      </c>
      <c r="B118" s="7" t="s">
        <v>115</v>
      </c>
      <c r="C118" s="7">
        <v>13649</v>
      </c>
      <c r="D118" s="7">
        <v>499112</v>
      </c>
      <c r="E118" s="7" t="s">
        <v>109</v>
      </c>
      <c r="F118" s="15">
        <v>289.5</v>
      </c>
      <c r="G118" s="16">
        <f t="shared" si="16"/>
        <v>434.25</v>
      </c>
      <c r="H118" s="17">
        <f t="shared" si="9"/>
        <v>144.75</v>
      </c>
      <c r="I118" s="16">
        <f t="shared" si="10"/>
        <v>0.5</v>
      </c>
      <c r="J118" s="16">
        <f t="shared" si="11"/>
        <v>50</v>
      </c>
      <c r="K118" s="22">
        <v>75.99</v>
      </c>
      <c r="L118" s="23">
        <f t="shared" si="12"/>
        <v>75.99375</v>
      </c>
      <c r="M118" s="23">
        <f t="shared" si="13"/>
        <v>68.75625</v>
      </c>
      <c r="N118" s="22">
        <f t="shared" si="14"/>
        <v>68.76</v>
      </c>
      <c r="O118" s="26">
        <f t="shared" si="15"/>
        <v>0.0037500000000108</v>
      </c>
    </row>
    <row r="119" spans="1:15">
      <c r="A119" s="5">
        <v>187</v>
      </c>
      <c r="B119" s="7" t="s">
        <v>53</v>
      </c>
      <c r="C119" s="7">
        <v>225</v>
      </c>
      <c r="D119" s="7">
        <v>475328</v>
      </c>
      <c r="E119" s="7" t="s">
        <v>47</v>
      </c>
      <c r="F119" s="15">
        <v>244.5</v>
      </c>
      <c r="G119" s="16">
        <f t="shared" si="16"/>
        <v>366.75</v>
      </c>
      <c r="H119" s="17">
        <f t="shared" si="9"/>
        <v>122.25</v>
      </c>
      <c r="I119" s="16">
        <f t="shared" si="10"/>
        <v>0.5</v>
      </c>
      <c r="J119" s="16">
        <f t="shared" si="11"/>
        <v>50</v>
      </c>
      <c r="K119" s="22">
        <v>75.99</v>
      </c>
      <c r="L119" s="23">
        <f t="shared" si="12"/>
        <v>64.18125</v>
      </c>
      <c r="M119" s="23">
        <f t="shared" si="13"/>
        <v>58.06875</v>
      </c>
      <c r="N119" s="22">
        <f t="shared" si="14"/>
        <v>46.26</v>
      </c>
      <c r="O119" s="26">
        <f t="shared" si="15"/>
        <v>-11.80875</v>
      </c>
    </row>
    <row r="120" spans="1:15">
      <c r="A120" s="5">
        <v>187</v>
      </c>
      <c r="B120" s="7" t="s">
        <v>53</v>
      </c>
      <c r="C120" s="7">
        <v>225</v>
      </c>
      <c r="D120" s="7">
        <v>446110</v>
      </c>
      <c r="E120" s="7" t="s">
        <v>114</v>
      </c>
      <c r="F120" s="15">
        <v>244.5</v>
      </c>
      <c r="G120" s="16">
        <f t="shared" si="16"/>
        <v>366.75</v>
      </c>
      <c r="H120" s="17">
        <f t="shared" si="9"/>
        <v>122.25</v>
      </c>
      <c r="I120" s="16">
        <f t="shared" si="10"/>
        <v>0.5</v>
      </c>
      <c r="J120" s="16">
        <f t="shared" si="11"/>
        <v>50</v>
      </c>
      <c r="K120" s="22">
        <v>75.99</v>
      </c>
      <c r="L120" s="23">
        <f t="shared" si="12"/>
        <v>64.18125</v>
      </c>
      <c r="M120" s="23">
        <f t="shared" si="13"/>
        <v>58.06875</v>
      </c>
      <c r="N120" s="22">
        <f t="shared" si="14"/>
        <v>46.26</v>
      </c>
      <c r="O120" s="26">
        <f t="shared" si="15"/>
        <v>-11.80875</v>
      </c>
    </row>
    <row r="121" spans="1:15">
      <c r="A121" s="5">
        <v>201</v>
      </c>
      <c r="B121" s="7" t="s">
        <v>53</v>
      </c>
      <c r="C121" s="7">
        <v>225</v>
      </c>
      <c r="D121" s="7">
        <v>499056</v>
      </c>
      <c r="E121" s="7" t="s">
        <v>52</v>
      </c>
      <c r="F121" s="15">
        <v>244.5</v>
      </c>
      <c r="G121" s="16">
        <f t="shared" si="16"/>
        <v>366.75</v>
      </c>
      <c r="H121" s="17">
        <f t="shared" si="9"/>
        <v>122.25</v>
      </c>
      <c r="I121" s="16">
        <f t="shared" si="10"/>
        <v>0.5</v>
      </c>
      <c r="J121" s="16">
        <f t="shared" si="11"/>
        <v>50</v>
      </c>
      <c r="K121" s="22">
        <v>64.18</v>
      </c>
      <c r="L121" s="23">
        <f t="shared" si="12"/>
        <v>64.18125</v>
      </c>
      <c r="M121" s="23">
        <f t="shared" si="13"/>
        <v>58.06875</v>
      </c>
      <c r="N121" s="22">
        <f t="shared" si="14"/>
        <v>58.07</v>
      </c>
      <c r="O121" s="26">
        <f t="shared" si="15"/>
        <v>0.00124999999999886</v>
      </c>
    </row>
  </sheetData>
  <autoFilter ref="D1:F121"/>
  <pageMargins left="0.699305555555556" right="0.699305555555556" top="0.75" bottom="0.75" header="0.510416666666667" footer="0.510416666666667"/>
  <pageSetup paperSize="1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LibreOffice/5.1.6.2$Linux_X86_64 LibreOffice_project/10m0$Build-2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Hoja1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Román Machín Hernández</dc:creator>
  <cp:revision>1</cp:revision>
  <dcterms:created xsi:type="dcterms:W3CDTF">2017-07-10T05:30:00Z</dcterms:created>
  <dcterms:modified xsi:type="dcterms:W3CDTF">2017-10-13T16:23:00Z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KSOProductBuildVer">
    <vt:lpwstr>2058-10.1.0.5707</vt:lpwstr>
  </property>
</Properties>
</file>