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trado\Dissertação\"/>
    </mc:Choice>
  </mc:AlternateContent>
  <bookViews>
    <workbookView xWindow="240" yWindow="75" windowWidth="20115" windowHeight="852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definedNames>
    <definedName name="Rotas_Longa_TOTAL" localSheetId="0">Plan1!$A$1:$B$161</definedName>
  </definedNames>
  <calcPr calcId="171027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O16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L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2" i="1"/>
  <c r="M3" i="1" l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G89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B3" i="1"/>
  <c r="C3" i="1"/>
  <c r="B4" i="1"/>
  <c r="C4" i="1"/>
  <c r="D4" i="1"/>
  <c r="B5" i="1"/>
  <c r="C5" i="1"/>
  <c r="B6" i="1"/>
  <c r="C6" i="1"/>
  <c r="D6" i="1" s="1"/>
  <c r="B7" i="1"/>
  <c r="C7" i="1"/>
  <c r="D7" i="1" s="1"/>
  <c r="B8" i="1"/>
  <c r="C8" i="1"/>
  <c r="D8" i="1" s="1"/>
  <c r="B9" i="1"/>
  <c r="C9" i="1"/>
  <c r="B10" i="1"/>
  <c r="C10" i="1"/>
  <c r="D10" i="1" s="1"/>
  <c r="B11" i="1"/>
  <c r="E11" i="1" s="1"/>
  <c r="C11" i="1"/>
  <c r="D11" i="1" s="1"/>
  <c r="B12" i="1"/>
  <c r="C12" i="1"/>
  <c r="B13" i="1"/>
  <c r="C13" i="1"/>
  <c r="B14" i="1"/>
  <c r="C14" i="1"/>
  <c r="D14" i="1" s="1"/>
  <c r="B15" i="1"/>
  <c r="C15" i="1"/>
  <c r="B16" i="1"/>
  <c r="E16" i="1" s="1"/>
  <c r="C16" i="1"/>
  <c r="D16" i="1" s="1"/>
  <c r="B17" i="1"/>
  <c r="C17" i="1"/>
  <c r="B18" i="1"/>
  <c r="C18" i="1"/>
  <c r="D18" i="1" s="1"/>
  <c r="B19" i="1"/>
  <c r="C19" i="1"/>
  <c r="D19" i="1" s="1"/>
  <c r="B20" i="1"/>
  <c r="C20" i="1"/>
  <c r="D20" i="1" s="1"/>
  <c r="E20" i="1"/>
  <c r="B21" i="1"/>
  <c r="C21" i="1"/>
  <c r="B22" i="1"/>
  <c r="C22" i="1"/>
  <c r="D22" i="1" s="1"/>
  <c r="B23" i="1"/>
  <c r="C23" i="1"/>
  <c r="D23" i="1" s="1"/>
  <c r="B24" i="1"/>
  <c r="C24" i="1"/>
  <c r="D24" i="1" s="1"/>
  <c r="B25" i="1"/>
  <c r="C25" i="1"/>
  <c r="B26" i="1"/>
  <c r="C26" i="1"/>
  <c r="D26" i="1" s="1"/>
  <c r="B27" i="1"/>
  <c r="E27" i="1" s="1"/>
  <c r="C27" i="1"/>
  <c r="D27" i="1" s="1"/>
  <c r="B28" i="1"/>
  <c r="C28" i="1"/>
  <c r="B29" i="1"/>
  <c r="C29" i="1"/>
  <c r="B30" i="1"/>
  <c r="C30" i="1"/>
  <c r="D30" i="1" s="1"/>
  <c r="B31" i="1"/>
  <c r="C31" i="1"/>
  <c r="B32" i="1"/>
  <c r="E32" i="1" s="1"/>
  <c r="C32" i="1"/>
  <c r="D32" i="1" s="1"/>
  <c r="B33" i="1"/>
  <c r="C33" i="1"/>
  <c r="B34" i="1"/>
  <c r="C34" i="1"/>
  <c r="D34" i="1" s="1"/>
  <c r="B35" i="1"/>
  <c r="C35" i="1"/>
  <c r="D35" i="1" s="1"/>
  <c r="B36" i="1"/>
  <c r="C36" i="1"/>
  <c r="D36" i="1" s="1"/>
  <c r="E36" i="1"/>
  <c r="B37" i="1"/>
  <c r="C37" i="1"/>
  <c r="B38" i="1"/>
  <c r="C38" i="1"/>
  <c r="D38" i="1" s="1"/>
  <c r="B39" i="1"/>
  <c r="C39" i="1"/>
  <c r="D39" i="1" s="1"/>
  <c r="B40" i="1"/>
  <c r="C40" i="1"/>
  <c r="B41" i="1"/>
  <c r="C41" i="1"/>
  <c r="B42" i="1"/>
  <c r="C42" i="1"/>
  <c r="D42" i="1" s="1"/>
  <c r="B43" i="1"/>
  <c r="C43" i="1"/>
  <c r="B44" i="1"/>
  <c r="C44" i="1"/>
  <c r="D44" i="1" s="1"/>
  <c r="B45" i="1"/>
  <c r="C45" i="1"/>
  <c r="B46" i="1"/>
  <c r="C46" i="1"/>
  <c r="D46" i="1" s="1"/>
  <c r="B47" i="1"/>
  <c r="C47" i="1"/>
  <c r="D47" i="1" s="1"/>
  <c r="E47" i="1"/>
  <c r="B48" i="1"/>
  <c r="C48" i="1"/>
  <c r="D48" i="1" s="1"/>
  <c r="B49" i="1"/>
  <c r="C49" i="1"/>
  <c r="B50" i="1"/>
  <c r="C50" i="1"/>
  <c r="D50" i="1" s="1"/>
  <c r="B51" i="1"/>
  <c r="C51" i="1"/>
  <c r="D51" i="1" s="1"/>
  <c r="B52" i="1"/>
  <c r="C52" i="1"/>
  <c r="D52" i="1"/>
  <c r="B53" i="1"/>
  <c r="C53" i="1"/>
  <c r="B54" i="1"/>
  <c r="C54" i="1"/>
  <c r="D54" i="1" s="1"/>
  <c r="B55" i="1"/>
  <c r="E55" i="1" s="1"/>
  <c r="C55" i="1"/>
  <c r="D55" i="1" s="1"/>
  <c r="B56" i="1"/>
  <c r="C56" i="1"/>
  <c r="B57" i="1"/>
  <c r="C57" i="1"/>
  <c r="B58" i="1"/>
  <c r="C58" i="1"/>
  <c r="D58" i="1" s="1"/>
  <c r="B59" i="1"/>
  <c r="C59" i="1"/>
  <c r="B60" i="1"/>
  <c r="C60" i="1"/>
  <c r="D60" i="1" s="1"/>
  <c r="B61" i="1"/>
  <c r="C61" i="1"/>
  <c r="B62" i="1"/>
  <c r="C62" i="1"/>
  <c r="D62" i="1" s="1"/>
  <c r="B63" i="1"/>
  <c r="C63" i="1"/>
  <c r="D63" i="1" s="1"/>
  <c r="E63" i="1"/>
  <c r="B64" i="1"/>
  <c r="E64" i="1" s="1"/>
  <c r="C64" i="1"/>
  <c r="D64" i="1" s="1"/>
  <c r="B65" i="1"/>
  <c r="C65" i="1"/>
  <c r="B66" i="1"/>
  <c r="C66" i="1"/>
  <c r="B67" i="1"/>
  <c r="C67" i="1"/>
  <c r="D67" i="1" s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D75" i="1" s="1"/>
  <c r="B76" i="1"/>
  <c r="C76" i="1"/>
  <c r="D76" i="1" s="1"/>
  <c r="E76" i="1"/>
  <c r="F76" i="1" s="1"/>
  <c r="B77" i="1"/>
  <c r="C77" i="1"/>
  <c r="B78" i="1"/>
  <c r="C78" i="1"/>
  <c r="B79" i="1"/>
  <c r="C79" i="1"/>
  <c r="D79" i="1" s="1"/>
  <c r="B80" i="1"/>
  <c r="C80" i="1"/>
  <c r="D80" i="1" s="1"/>
  <c r="B81" i="1"/>
  <c r="C81" i="1"/>
  <c r="B82" i="1"/>
  <c r="C82" i="1"/>
  <c r="B83" i="1"/>
  <c r="C83" i="1"/>
  <c r="D83" i="1" s="1"/>
  <c r="B84" i="1"/>
  <c r="C84" i="1"/>
  <c r="B85" i="1"/>
  <c r="C85" i="1"/>
  <c r="E85" i="1" s="1"/>
  <c r="B86" i="1"/>
  <c r="C86" i="1"/>
  <c r="B87" i="1"/>
  <c r="C87" i="1"/>
  <c r="B88" i="1"/>
  <c r="C88" i="1"/>
  <c r="B89" i="1"/>
  <c r="C89" i="1"/>
  <c r="E89" i="1" s="1"/>
  <c r="F89" i="1" s="1"/>
  <c r="B90" i="1"/>
  <c r="C90" i="1"/>
  <c r="B91" i="1"/>
  <c r="C91" i="1"/>
  <c r="D91" i="1" s="1"/>
  <c r="B92" i="1"/>
  <c r="C92" i="1"/>
  <c r="D92" i="1" s="1"/>
  <c r="B93" i="1"/>
  <c r="C93" i="1"/>
  <c r="E93" i="1" s="1"/>
  <c r="F93" i="1" s="1"/>
  <c r="B94" i="1"/>
  <c r="C94" i="1"/>
  <c r="B95" i="1"/>
  <c r="C95" i="1"/>
  <c r="B96" i="1"/>
  <c r="E96" i="1" s="1"/>
  <c r="C96" i="1"/>
  <c r="D96" i="1" s="1"/>
  <c r="B97" i="1"/>
  <c r="C97" i="1"/>
  <c r="B98" i="1"/>
  <c r="C98" i="1"/>
  <c r="B99" i="1"/>
  <c r="C99" i="1"/>
  <c r="D99" i="1" s="1"/>
  <c r="B100" i="1"/>
  <c r="C100" i="1"/>
  <c r="D100" i="1" s="1"/>
  <c r="E100" i="1"/>
  <c r="B101" i="1"/>
  <c r="C101" i="1"/>
  <c r="B102" i="1"/>
  <c r="C102" i="1"/>
  <c r="B103" i="1"/>
  <c r="C103" i="1"/>
  <c r="B104" i="1"/>
  <c r="C104" i="1"/>
  <c r="D104" i="1" s="1"/>
  <c r="B105" i="1"/>
  <c r="C105" i="1"/>
  <c r="B106" i="1"/>
  <c r="C106" i="1"/>
  <c r="B107" i="1"/>
  <c r="C107" i="1"/>
  <c r="D107" i="1" s="1"/>
  <c r="B108" i="1"/>
  <c r="C108" i="1"/>
  <c r="D108" i="1" s="1"/>
  <c r="B109" i="1"/>
  <c r="C109" i="1"/>
  <c r="E109" i="1" s="1"/>
  <c r="B110" i="1"/>
  <c r="C110" i="1"/>
  <c r="B111" i="1"/>
  <c r="C111" i="1"/>
  <c r="B112" i="1"/>
  <c r="C112" i="1"/>
  <c r="D112" i="1" s="1"/>
  <c r="B113" i="1"/>
  <c r="C113" i="1"/>
  <c r="E113" i="1" s="1"/>
  <c r="B114" i="1"/>
  <c r="C114" i="1"/>
  <c r="B115" i="1"/>
  <c r="C115" i="1"/>
  <c r="D115" i="1" s="1"/>
  <c r="B116" i="1"/>
  <c r="C116" i="1"/>
  <c r="B117" i="1"/>
  <c r="C117" i="1"/>
  <c r="D117" i="1"/>
  <c r="B118" i="1"/>
  <c r="C118" i="1"/>
  <c r="D118" i="1" s="1"/>
  <c r="B119" i="1"/>
  <c r="C119" i="1"/>
  <c r="B120" i="1"/>
  <c r="E120" i="1" s="1"/>
  <c r="C120" i="1"/>
  <c r="D120" i="1" s="1"/>
  <c r="B121" i="1"/>
  <c r="C121" i="1"/>
  <c r="D121" i="1" s="1"/>
  <c r="B122" i="1"/>
  <c r="C122" i="1"/>
  <c r="D122" i="1" s="1"/>
  <c r="B123" i="1"/>
  <c r="C123" i="1"/>
  <c r="D123" i="1" s="1"/>
  <c r="B124" i="1"/>
  <c r="C124" i="1"/>
  <c r="B125" i="1"/>
  <c r="E125" i="1" s="1"/>
  <c r="C125" i="1"/>
  <c r="D125" i="1"/>
  <c r="B126" i="1"/>
  <c r="C126" i="1"/>
  <c r="D126" i="1" s="1"/>
  <c r="B127" i="1"/>
  <c r="C127" i="1"/>
  <c r="B128" i="1"/>
  <c r="E128" i="1" s="1"/>
  <c r="C128" i="1"/>
  <c r="D128" i="1" s="1"/>
  <c r="B129" i="1"/>
  <c r="C129" i="1"/>
  <c r="D129" i="1" s="1"/>
  <c r="B130" i="1"/>
  <c r="C130" i="1"/>
  <c r="D130" i="1" s="1"/>
  <c r="B131" i="1"/>
  <c r="C131" i="1"/>
  <c r="D131" i="1"/>
  <c r="B132" i="1"/>
  <c r="C132" i="1"/>
  <c r="B133" i="1"/>
  <c r="C133" i="1"/>
  <c r="D133" i="1" s="1"/>
  <c r="B134" i="1"/>
  <c r="C134" i="1"/>
  <c r="D134" i="1" s="1"/>
  <c r="B135" i="1"/>
  <c r="C135" i="1"/>
  <c r="B136" i="1"/>
  <c r="C136" i="1"/>
  <c r="D136" i="1" s="1"/>
  <c r="B137" i="1"/>
  <c r="C137" i="1"/>
  <c r="D137" i="1" s="1"/>
  <c r="B138" i="1"/>
  <c r="C138" i="1"/>
  <c r="D138" i="1" s="1"/>
  <c r="B139" i="1"/>
  <c r="C139" i="1"/>
  <c r="D139" i="1" s="1"/>
  <c r="B140" i="1"/>
  <c r="C140" i="1"/>
  <c r="B141" i="1"/>
  <c r="C141" i="1"/>
  <c r="D141" i="1" s="1"/>
  <c r="B142" i="1"/>
  <c r="C142" i="1"/>
  <c r="D142" i="1" s="1"/>
  <c r="B143" i="1"/>
  <c r="C143" i="1"/>
  <c r="B144" i="1"/>
  <c r="C144" i="1"/>
  <c r="D144" i="1" s="1"/>
  <c r="B145" i="1"/>
  <c r="C145" i="1"/>
  <c r="D145" i="1"/>
  <c r="B146" i="1"/>
  <c r="C146" i="1"/>
  <c r="D146" i="1" s="1"/>
  <c r="B147" i="1"/>
  <c r="C147" i="1"/>
  <c r="E147" i="1" s="1"/>
  <c r="B148" i="1"/>
  <c r="C148" i="1"/>
  <c r="D148" i="1" s="1"/>
  <c r="E148" i="1"/>
  <c r="B149" i="1"/>
  <c r="E149" i="1" s="1"/>
  <c r="C149" i="1"/>
  <c r="D149" i="1" s="1"/>
  <c r="B150" i="1"/>
  <c r="C150" i="1"/>
  <c r="D150" i="1" s="1"/>
  <c r="B151" i="1"/>
  <c r="C151" i="1"/>
  <c r="D151" i="1"/>
  <c r="B152" i="1"/>
  <c r="C152" i="1"/>
  <c r="D152" i="1" s="1"/>
  <c r="B153" i="1"/>
  <c r="C153" i="1"/>
  <c r="D153" i="1" s="1"/>
  <c r="B154" i="1"/>
  <c r="C154" i="1"/>
  <c r="D154" i="1" s="1"/>
  <c r="B155" i="1"/>
  <c r="C155" i="1"/>
  <c r="D155" i="1" s="1"/>
  <c r="B156" i="1"/>
  <c r="C156" i="1"/>
  <c r="D156" i="1" s="1"/>
  <c r="B157" i="1"/>
  <c r="C157" i="1"/>
  <c r="D157" i="1"/>
  <c r="B158" i="1"/>
  <c r="C158" i="1"/>
  <c r="D158" i="1" s="1"/>
  <c r="B159" i="1"/>
  <c r="C159" i="1"/>
  <c r="E159" i="1" s="1"/>
  <c r="B160" i="1"/>
  <c r="E160" i="1" s="1"/>
  <c r="C160" i="1"/>
  <c r="D160" i="1" s="1"/>
  <c r="B161" i="1"/>
  <c r="E161" i="1" s="1"/>
  <c r="C161" i="1"/>
  <c r="D161" i="1" s="1"/>
  <c r="U3" i="1"/>
  <c r="V3" i="1"/>
  <c r="W3" i="1"/>
  <c r="X3" i="1"/>
  <c r="Y3" i="1"/>
  <c r="U4" i="1"/>
  <c r="V4" i="1"/>
  <c r="W4" i="1"/>
  <c r="X4" i="1"/>
  <c r="Y4" i="1"/>
  <c r="U5" i="1"/>
  <c r="V5" i="1"/>
  <c r="W5" i="1"/>
  <c r="X5" i="1"/>
  <c r="Y5" i="1"/>
  <c r="U6" i="1"/>
  <c r="V6" i="1"/>
  <c r="W6" i="1"/>
  <c r="X6" i="1"/>
  <c r="Y6" i="1"/>
  <c r="U7" i="1"/>
  <c r="V7" i="1"/>
  <c r="W7" i="1"/>
  <c r="X7" i="1"/>
  <c r="Y7" i="1"/>
  <c r="U8" i="1"/>
  <c r="V8" i="1"/>
  <c r="W8" i="1"/>
  <c r="X8" i="1"/>
  <c r="Y8" i="1"/>
  <c r="U9" i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U19" i="1"/>
  <c r="V19" i="1"/>
  <c r="W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U24" i="1"/>
  <c r="V24" i="1"/>
  <c r="W24" i="1"/>
  <c r="X24" i="1"/>
  <c r="Y24" i="1"/>
  <c r="U25" i="1"/>
  <c r="V25" i="1"/>
  <c r="W25" i="1"/>
  <c r="X25" i="1"/>
  <c r="Y25" i="1"/>
  <c r="U26" i="1"/>
  <c r="V26" i="1"/>
  <c r="W26" i="1"/>
  <c r="X26" i="1"/>
  <c r="Y26" i="1"/>
  <c r="U27" i="1"/>
  <c r="V27" i="1"/>
  <c r="W27" i="1"/>
  <c r="X27" i="1"/>
  <c r="Y27" i="1"/>
  <c r="U28" i="1"/>
  <c r="V28" i="1"/>
  <c r="W28" i="1"/>
  <c r="X28" i="1"/>
  <c r="Y28" i="1"/>
  <c r="U29" i="1"/>
  <c r="V29" i="1"/>
  <c r="W29" i="1"/>
  <c r="X29" i="1"/>
  <c r="Y29" i="1"/>
  <c r="U30" i="1"/>
  <c r="V30" i="1"/>
  <c r="W30" i="1"/>
  <c r="X30" i="1"/>
  <c r="Y30" i="1"/>
  <c r="U31" i="1"/>
  <c r="V31" i="1"/>
  <c r="W31" i="1"/>
  <c r="X31" i="1"/>
  <c r="Y31" i="1"/>
  <c r="U32" i="1"/>
  <c r="V32" i="1"/>
  <c r="W32" i="1"/>
  <c r="X32" i="1"/>
  <c r="Y32" i="1"/>
  <c r="U33" i="1"/>
  <c r="V33" i="1"/>
  <c r="W33" i="1"/>
  <c r="X33" i="1"/>
  <c r="Y33" i="1"/>
  <c r="U34" i="1"/>
  <c r="V34" i="1"/>
  <c r="W34" i="1"/>
  <c r="X34" i="1"/>
  <c r="Y34" i="1"/>
  <c r="U35" i="1"/>
  <c r="V35" i="1"/>
  <c r="W35" i="1"/>
  <c r="X35" i="1"/>
  <c r="Y35" i="1"/>
  <c r="U36" i="1"/>
  <c r="V36" i="1"/>
  <c r="W36" i="1"/>
  <c r="X36" i="1"/>
  <c r="Y36" i="1"/>
  <c r="U37" i="1"/>
  <c r="V37" i="1"/>
  <c r="W37" i="1"/>
  <c r="X37" i="1"/>
  <c r="Y37" i="1"/>
  <c r="U38" i="1"/>
  <c r="V38" i="1"/>
  <c r="W38" i="1"/>
  <c r="X38" i="1"/>
  <c r="Y38" i="1"/>
  <c r="U39" i="1"/>
  <c r="V39" i="1"/>
  <c r="W39" i="1"/>
  <c r="X39" i="1"/>
  <c r="Y39" i="1"/>
  <c r="U40" i="1"/>
  <c r="V40" i="1"/>
  <c r="W40" i="1"/>
  <c r="X40" i="1"/>
  <c r="Y40" i="1"/>
  <c r="U41" i="1"/>
  <c r="V41" i="1"/>
  <c r="W41" i="1"/>
  <c r="X41" i="1"/>
  <c r="Y41" i="1"/>
  <c r="U42" i="1"/>
  <c r="V42" i="1"/>
  <c r="W42" i="1"/>
  <c r="X42" i="1"/>
  <c r="Y42" i="1"/>
  <c r="U43" i="1"/>
  <c r="V43" i="1"/>
  <c r="W43" i="1"/>
  <c r="X43" i="1"/>
  <c r="Y43" i="1"/>
  <c r="U44" i="1"/>
  <c r="V44" i="1"/>
  <c r="W44" i="1"/>
  <c r="X44" i="1"/>
  <c r="Y44" i="1"/>
  <c r="U45" i="1"/>
  <c r="V45" i="1"/>
  <c r="W45" i="1"/>
  <c r="X45" i="1"/>
  <c r="Y45" i="1"/>
  <c r="U46" i="1"/>
  <c r="V46" i="1"/>
  <c r="W46" i="1"/>
  <c r="X46" i="1"/>
  <c r="Y46" i="1"/>
  <c r="U47" i="1"/>
  <c r="V47" i="1"/>
  <c r="W47" i="1"/>
  <c r="X47" i="1"/>
  <c r="Y47" i="1"/>
  <c r="U48" i="1"/>
  <c r="V48" i="1"/>
  <c r="W48" i="1"/>
  <c r="X48" i="1"/>
  <c r="Y48" i="1"/>
  <c r="U49" i="1"/>
  <c r="V49" i="1"/>
  <c r="W49" i="1"/>
  <c r="X49" i="1"/>
  <c r="Y49" i="1"/>
  <c r="U50" i="1"/>
  <c r="V50" i="1"/>
  <c r="W50" i="1"/>
  <c r="X50" i="1"/>
  <c r="Y50" i="1"/>
  <c r="U51" i="1"/>
  <c r="V51" i="1"/>
  <c r="W51" i="1"/>
  <c r="X51" i="1"/>
  <c r="Y51" i="1"/>
  <c r="U52" i="1"/>
  <c r="V52" i="1"/>
  <c r="W52" i="1"/>
  <c r="X52" i="1"/>
  <c r="Y52" i="1"/>
  <c r="U53" i="1"/>
  <c r="V53" i="1"/>
  <c r="W53" i="1"/>
  <c r="X53" i="1"/>
  <c r="Y53" i="1"/>
  <c r="U54" i="1"/>
  <c r="V54" i="1"/>
  <c r="W54" i="1"/>
  <c r="X54" i="1"/>
  <c r="Y54" i="1"/>
  <c r="U55" i="1"/>
  <c r="V55" i="1"/>
  <c r="W55" i="1"/>
  <c r="X55" i="1"/>
  <c r="Y55" i="1"/>
  <c r="U56" i="1"/>
  <c r="V56" i="1"/>
  <c r="W56" i="1"/>
  <c r="X56" i="1"/>
  <c r="Y56" i="1"/>
  <c r="U57" i="1"/>
  <c r="V57" i="1"/>
  <c r="W57" i="1"/>
  <c r="X57" i="1"/>
  <c r="Y57" i="1"/>
  <c r="U58" i="1"/>
  <c r="V58" i="1"/>
  <c r="W58" i="1"/>
  <c r="X58" i="1"/>
  <c r="Y58" i="1"/>
  <c r="U59" i="1"/>
  <c r="V59" i="1"/>
  <c r="W59" i="1"/>
  <c r="X59" i="1"/>
  <c r="Y59" i="1"/>
  <c r="U60" i="1"/>
  <c r="V60" i="1"/>
  <c r="W60" i="1"/>
  <c r="X60" i="1"/>
  <c r="Y60" i="1"/>
  <c r="U61" i="1"/>
  <c r="V61" i="1"/>
  <c r="W61" i="1"/>
  <c r="X61" i="1"/>
  <c r="Y61" i="1"/>
  <c r="U62" i="1"/>
  <c r="V62" i="1"/>
  <c r="W62" i="1"/>
  <c r="X62" i="1"/>
  <c r="Y62" i="1"/>
  <c r="U63" i="1"/>
  <c r="V63" i="1"/>
  <c r="W63" i="1"/>
  <c r="X63" i="1"/>
  <c r="Y63" i="1"/>
  <c r="U64" i="1"/>
  <c r="V64" i="1"/>
  <c r="W64" i="1"/>
  <c r="X64" i="1"/>
  <c r="Y64" i="1"/>
  <c r="U65" i="1"/>
  <c r="V65" i="1"/>
  <c r="W65" i="1"/>
  <c r="X65" i="1"/>
  <c r="Y65" i="1"/>
  <c r="U66" i="1"/>
  <c r="V66" i="1"/>
  <c r="W66" i="1"/>
  <c r="X66" i="1"/>
  <c r="Y66" i="1"/>
  <c r="U67" i="1"/>
  <c r="V67" i="1"/>
  <c r="W67" i="1"/>
  <c r="X67" i="1"/>
  <c r="Y67" i="1"/>
  <c r="U68" i="1"/>
  <c r="V68" i="1"/>
  <c r="W68" i="1"/>
  <c r="X68" i="1"/>
  <c r="Y68" i="1"/>
  <c r="U69" i="1"/>
  <c r="V69" i="1"/>
  <c r="W69" i="1"/>
  <c r="X69" i="1"/>
  <c r="Y69" i="1"/>
  <c r="U70" i="1"/>
  <c r="V70" i="1"/>
  <c r="W70" i="1"/>
  <c r="X70" i="1"/>
  <c r="Y70" i="1"/>
  <c r="U71" i="1"/>
  <c r="V71" i="1"/>
  <c r="W71" i="1"/>
  <c r="X71" i="1"/>
  <c r="Y71" i="1"/>
  <c r="U72" i="1"/>
  <c r="V72" i="1"/>
  <c r="W72" i="1"/>
  <c r="X72" i="1"/>
  <c r="Y72" i="1"/>
  <c r="U73" i="1"/>
  <c r="V73" i="1"/>
  <c r="W73" i="1"/>
  <c r="X73" i="1"/>
  <c r="Y73" i="1"/>
  <c r="U74" i="1"/>
  <c r="V74" i="1"/>
  <c r="W74" i="1"/>
  <c r="X74" i="1"/>
  <c r="Y74" i="1"/>
  <c r="U75" i="1"/>
  <c r="V75" i="1"/>
  <c r="W75" i="1"/>
  <c r="X75" i="1"/>
  <c r="Y75" i="1"/>
  <c r="U76" i="1"/>
  <c r="V76" i="1"/>
  <c r="W76" i="1"/>
  <c r="X76" i="1"/>
  <c r="Y76" i="1"/>
  <c r="U77" i="1"/>
  <c r="V77" i="1"/>
  <c r="W77" i="1"/>
  <c r="X77" i="1"/>
  <c r="Y77" i="1"/>
  <c r="U78" i="1"/>
  <c r="V78" i="1"/>
  <c r="W78" i="1"/>
  <c r="X78" i="1"/>
  <c r="Y78" i="1"/>
  <c r="U79" i="1"/>
  <c r="V79" i="1"/>
  <c r="W79" i="1"/>
  <c r="X79" i="1"/>
  <c r="Y79" i="1"/>
  <c r="U80" i="1"/>
  <c r="V80" i="1"/>
  <c r="W80" i="1"/>
  <c r="X80" i="1"/>
  <c r="Y80" i="1"/>
  <c r="U81" i="1"/>
  <c r="V81" i="1"/>
  <c r="W81" i="1"/>
  <c r="X81" i="1"/>
  <c r="Y81" i="1"/>
  <c r="U82" i="1"/>
  <c r="V82" i="1"/>
  <c r="W82" i="1"/>
  <c r="X82" i="1"/>
  <c r="Y82" i="1"/>
  <c r="U83" i="1"/>
  <c r="V83" i="1"/>
  <c r="W83" i="1"/>
  <c r="X83" i="1"/>
  <c r="Y83" i="1"/>
  <c r="U84" i="1"/>
  <c r="V84" i="1"/>
  <c r="W84" i="1"/>
  <c r="X84" i="1"/>
  <c r="Y84" i="1"/>
  <c r="U85" i="1"/>
  <c r="V85" i="1"/>
  <c r="W85" i="1"/>
  <c r="X85" i="1"/>
  <c r="Y85" i="1"/>
  <c r="U86" i="1"/>
  <c r="V86" i="1"/>
  <c r="W86" i="1"/>
  <c r="X86" i="1"/>
  <c r="Y86" i="1"/>
  <c r="U87" i="1"/>
  <c r="V87" i="1"/>
  <c r="W87" i="1"/>
  <c r="X87" i="1"/>
  <c r="Y87" i="1"/>
  <c r="U88" i="1"/>
  <c r="V88" i="1"/>
  <c r="W88" i="1"/>
  <c r="X88" i="1"/>
  <c r="Y88" i="1"/>
  <c r="U89" i="1"/>
  <c r="V89" i="1"/>
  <c r="W89" i="1"/>
  <c r="X89" i="1"/>
  <c r="Y89" i="1"/>
  <c r="U90" i="1"/>
  <c r="V90" i="1"/>
  <c r="W90" i="1"/>
  <c r="X90" i="1"/>
  <c r="Y90" i="1"/>
  <c r="U91" i="1"/>
  <c r="V91" i="1"/>
  <c r="W91" i="1"/>
  <c r="X91" i="1"/>
  <c r="Y91" i="1"/>
  <c r="U92" i="1"/>
  <c r="V92" i="1"/>
  <c r="W92" i="1"/>
  <c r="X92" i="1"/>
  <c r="Y92" i="1"/>
  <c r="U93" i="1"/>
  <c r="V93" i="1"/>
  <c r="W93" i="1"/>
  <c r="X93" i="1"/>
  <c r="Y93" i="1"/>
  <c r="U94" i="1"/>
  <c r="V94" i="1"/>
  <c r="W94" i="1"/>
  <c r="X94" i="1"/>
  <c r="Y94" i="1"/>
  <c r="U95" i="1"/>
  <c r="V95" i="1"/>
  <c r="W95" i="1"/>
  <c r="X95" i="1"/>
  <c r="Y95" i="1"/>
  <c r="U96" i="1"/>
  <c r="V96" i="1"/>
  <c r="W96" i="1"/>
  <c r="X96" i="1"/>
  <c r="Y96" i="1"/>
  <c r="U97" i="1"/>
  <c r="V97" i="1"/>
  <c r="W97" i="1"/>
  <c r="X97" i="1"/>
  <c r="Y97" i="1"/>
  <c r="U98" i="1"/>
  <c r="V98" i="1"/>
  <c r="W98" i="1"/>
  <c r="X98" i="1"/>
  <c r="Y98" i="1"/>
  <c r="U99" i="1"/>
  <c r="V99" i="1"/>
  <c r="W99" i="1"/>
  <c r="X99" i="1"/>
  <c r="Y99" i="1"/>
  <c r="U100" i="1"/>
  <c r="V100" i="1"/>
  <c r="W100" i="1"/>
  <c r="X100" i="1"/>
  <c r="Y100" i="1"/>
  <c r="U101" i="1"/>
  <c r="V101" i="1"/>
  <c r="W101" i="1"/>
  <c r="X101" i="1"/>
  <c r="Y101" i="1"/>
  <c r="U102" i="1"/>
  <c r="V102" i="1"/>
  <c r="W102" i="1"/>
  <c r="X102" i="1"/>
  <c r="Y102" i="1"/>
  <c r="U103" i="1"/>
  <c r="V103" i="1"/>
  <c r="W103" i="1"/>
  <c r="X103" i="1"/>
  <c r="Y103" i="1"/>
  <c r="U104" i="1"/>
  <c r="V104" i="1"/>
  <c r="W104" i="1"/>
  <c r="X104" i="1"/>
  <c r="Y104" i="1"/>
  <c r="U105" i="1"/>
  <c r="V105" i="1"/>
  <c r="W105" i="1"/>
  <c r="X105" i="1"/>
  <c r="Y105" i="1"/>
  <c r="U106" i="1"/>
  <c r="V106" i="1"/>
  <c r="W106" i="1"/>
  <c r="X106" i="1"/>
  <c r="Y106" i="1"/>
  <c r="U107" i="1"/>
  <c r="V107" i="1"/>
  <c r="W107" i="1"/>
  <c r="X107" i="1"/>
  <c r="Y107" i="1"/>
  <c r="U108" i="1"/>
  <c r="V108" i="1"/>
  <c r="W108" i="1"/>
  <c r="X108" i="1"/>
  <c r="Y108" i="1"/>
  <c r="U109" i="1"/>
  <c r="V109" i="1"/>
  <c r="W109" i="1"/>
  <c r="X109" i="1"/>
  <c r="Y109" i="1"/>
  <c r="U110" i="1"/>
  <c r="V110" i="1"/>
  <c r="W110" i="1"/>
  <c r="X110" i="1"/>
  <c r="Y110" i="1"/>
  <c r="U111" i="1"/>
  <c r="V111" i="1"/>
  <c r="W111" i="1"/>
  <c r="X111" i="1"/>
  <c r="Y111" i="1"/>
  <c r="U112" i="1"/>
  <c r="V112" i="1"/>
  <c r="W112" i="1"/>
  <c r="X112" i="1"/>
  <c r="Y112" i="1"/>
  <c r="U113" i="1"/>
  <c r="V113" i="1"/>
  <c r="W113" i="1"/>
  <c r="X113" i="1"/>
  <c r="Y113" i="1"/>
  <c r="U114" i="1"/>
  <c r="V114" i="1"/>
  <c r="W114" i="1"/>
  <c r="X114" i="1"/>
  <c r="Y114" i="1"/>
  <c r="U115" i="1"/>
  <c r="V115" i="1"/>
  <c r="W115" i="1"/>
  <c r="X115" i="1"/>
  <c r="Y115" i="1"/>
  <c r="U116" i="1"/>
  <c r="V116" i="1"/>
  <c r="W116" i="1"/>
  <c r="X116" i="1"/>
  <c r="Y116" i="1"/>
  <c r="U117" i="1"/>
  <c r="V117" i="1"/>
  <c r="W117" i="1"/>
  <c r="X117" i="1"/>
  <c r="Y117" i="1"/>
  <c r="U118" i="1"/>
  <c r="V118" i="1"/>
  <c r="W118" i="1"/>
  <c r="X118" i="1"/>
  <c r="Y118" i="1"/>
  <c r="U119" i="1"/>
  <c r="V119" i="1"/>
  <c r="W119" i="1"/>
  <c r="X119" i="1"/>
  <c r="Y119" i="1"/>
  <c r="U120" i="1"/>
  <c r="V120" i="1"/>
  <c r="W120" i="1"/>
  <c r="X120" i="1"/>
  <c r="Y120" i="1"/>
  <c r="U121" i="1"/>
  <c r="V121" i="1"/>
  <c r="W121" i="1"/>
  <c r="X121" i="1"/>
  <c r="Y121" i="1"/>
  <c r="U122" i="1"/>
  <c r="V122" i="1"/>
  <c r="W122" i="1"/>
  <c r="X122" i="1"/>
  <c r="Y122" i="1"/>
  <c r="U123" i="1"/>
  <c r="V123" i="1"/>
  <c r="W123" i="1"/>
  <c r="X123" i="1"/>
  <c r="Y123" i="1"/>
  <c r="U124" i="1"/>
  <c r="V124" i="1"/>
  <c r="W124" i="1"/>
  <c r="X124" i="1"/>
  <c r="Y124" i="1"/>
  <c r="U125" i="1"/>
  <c r="V125" i="1"/>
  <c r="W125" i="1"/>
  <c r="X125" i="1"/>
  <c r="Y125" i="1"/>
  <c r="U126" i="1"/>
  <c r="V126" i="1"/>
  <c r="W126" i="1"/>
  <c r="X126" i="1"/>
  <c r="Y126" i="1"/>
  <c r="U127" i="1"/>
  <c r="V127" i="1"/>
  <c r="W127" i="1"/>
  <c r="X127" i="1"/>
  <c r="Y127" i="1"/>
  <c r="U128" i="1"/>
  <c r="V128" i="1"/>
  <c r="W128" i="1"/>
  <c r="X128" i="1"/>
  <c r="Y128" i="1"/>
  <c r="U129" i="1"/>
  <c r="V129" i="1"/>
  <c r="W129" i="1"/>
  <c r="X129" i="1"/>
  <c r="Y129" i="1"/>
  <c r="U130" i="1"/>
  <c r="V130" i="1"/>
  <c r="W130" i="1"/>
  <c r="X130" i="1"/>
  <c r="Y130" i="1"/>
  <c r="U131" i="1"/>
  <c r="V131" i="1"/>
  <c r="W131" i="1"/>
  <c r="X131" i="1"/>
  <c r="Y131" i="1"/>
  <c r="U132" i="1"/>
  <c r="V132" i="1"/>
  <c r="W132" i="1"/>
  <c r="X132" i="1"/>
  <c r="Y132" i="1"/>
  <c r="U133" i="1"/>
  <c r="V133" i="1"/>
  <c r="W133" i="1"/>
  <c r="X133" i="1"/>
  <c r="Y133" i="1"/>
  <c r="U134" i="1"/>
  <c r="V134" i="1"/>
  <c r="W134" i="1"/>
  <c r="X134" i="1"/>
  <c r="Y134" i="1"/>
  <c r="U135" i="1"/>
  <c r="V135" i="1"/>
  <c r="W135" i="1"/>
  <c r="X135" i="1"/>
  <c r="Y135" i="1"/>
  <c r="U136" i="1"/>
  <c r="V136" i="1"/>
  <c r="W136" i="1"/>
  <c r="X136" i="1"/>
  <c r="Y136" i="1"/>
  <c r="U137" i="1"/>
  <c r="V137" i="1"/>
  <c r="W137" i="1"/>
  <c r="X137" i="1"/>
  <c r="Y137" i="1"/>
  <c r="U138" i="1"/>
  <c r="V138" i="1"/>
  <c r="W138" i="1"/>
  <c r="X138" i="1"/>
  <c r="Y138" i="1"/>
  <c r="U139" i="1"/>
  <c r="V139" i="1"/>
  <c r="W139" i="1"/>
  <c r="X139" i="1"/>
  <c r="Y139" i="1"/>
  <c r="U140" i="1"/>
  <c r="V140" i="1"/>
  <c r="W140" i="1"/>
  <c r="X140" i="1"/>
  <c r="Y140" i="1"/>
  <c r="U141" i="1"/>
  <c r="V141" i="1"/>
  <c r="W141" i="1"/>
  <c r="X141" i="1"/>
  <c r="Y141" i="1"/>
  <c r="U142" i="1"/>
  <c r="V142" i="1"/>
  <c r="W142" i="1"/>
  <c r="X142" i="1"/>
  <c r="Y142" i="1"/>
  <c r="U143" i="1"/>
  <c r="V143" i="1"/>
  <c r="W143" i="1"/>
  <c r="X143" i="1"/>
  <c r="Y143" i="1"/>
  <c r="U144" i="1"/>
  <c r="V144" i="1"/>
  <c r="W144" i="1"/>
  <c r="X144" i="1"/>
  <c r="Y144" i="1"/>
  <c r="U145" i="1"/>
  <c r="V145" i="1"/>
  <c r="W145" i="1"/>
  <c r="X145" i="1"/>
  <c r="Y145" i="1"/>
  <c r="U146" i="1"/>
  <c r="V146" i="1"/>
  <c r="W146" i="1"/>
  <c r="X146" i="1"/>
  <c r="Y146" i="1"/>
  <c r="U147" i="1"/>
  <c r="V147" i="1"/>
  <c r="W147" i="1"/>
  <c r="X147" i="1"/>
  <c r="Y147" i="1"/>
  <c r="U148" i="1"/>
  <c r="V148" i="1"/>
  <c r="W148" i="1"/>
  <c r="X148" i="1"/>
  <c r="Y148" i="1"/>
  <c r="U149" i="1"/>
  <c r="V149" i="1"/>
  <c r="W149" i="1"/>
  <c r="X149" i="1"/>
  <c r="Y149" i="1"/>
  <c r="U150" i="1"/>
  <c r="V150" i="1"/>
  <c r="W150" i="1"/>
  <c r="X150" i="1"/>
  <c r="Y150" i="1"/>
  <c r="U151" i="1"/>
  <c r="V151" i="1"/>
  <c r="W151" i="1"/>
  <c r="X151" i="1"/>
  <c r="Y151" i="1"/>
  <c r="U152" i="1"/>
  <c r="V152" i="1"/>
  <c r="W152" i="1"/>
  <c r="X152" i="1"/>
  <c r="Y152" i="1"/>
  <c r="U153" i="1"/>
  <c r="V153" i="1"/>
  <c r="W153" i="1"/>
  <c r="X153" i="1"/>
  <c r="Y153" i="1"/>
  <c r="U154" i="1"/>
  <c r="V154" i="1"/>
  <c r="W154" i="1"/>
  <c r="X154" i="1"/>
  <c r="Y154" i="1"/>
  <c r="U155" i="1"/>
  <c r="V155" i="1"/>
  <c r="W155" i="1"/>
  <c r="X155" i="1"/>
  <c r="Y155" i="1"/>
  <c r="U156" i="1"/>
  <c r="V156" i="1"/>
  <c r="W156" i="1"/>
  <c r="X156" i="1"/>
  <c r="Y156" i="1"/>
  <c r="U157" i="1"/>
  <c r="V157" i="1"/>
  <c r="W157" i="1"/>
  <c r="X157" i="1"/>
  <c r="Y157" i="1"/>
  <c r="U158" i="1"/>
  <c r="V158" i="1"/>
  <c r="W158" i="1"/>
  <c r="X158" i="1"/>
  <c r="Y158" i="1"/>
  <c r="U159" i="1"/>
  <c r="V159" i="1"/>
  <c r="W159" i="1"/>
  <c r="X159" i="1"/>
  <c r="Y159" i="1"/>
  <c r="U160" i="1"/>
  <c r="V160" i="1"/>
  <c r="W160" i="1"/>
  <c r="X160" i="1"/>
  <c r="Y160" i="1"/>
  <c r="U161" i="1"/>
  <c r="V161" i="1"/>
  <c r="W161" i="1"/>
  <c r="X161" i="1"/>
  <c r="Y161" i="1"/>
  <c r="C2" i="1"/>
  <c r="D2" i="1" s="1"/>
  <c r="B2" i="1"/>
  <c r="N2" i="1"/>
  <c r="M2" i="1"/>
  <c r="L2" i="1"/>
  <c r="F64" i="1" l="1"/>
  <c r="G64" i="1" s="1"/>
  <c r="E133" i="1"/>
  <c r="E81" i="1"/>
  <c r="E60" i="1"/>
  <c r="E48" i="1"/>
  <c r="E44" i="1"/>
  <c r="G76" i="1"/>
  <c r="H76" i="1" s="1"/>
  <c r="E136" i="1"/>
  <c r="E117" i="1"/>
  <c r="E105" i="1"/>
  <c r="E101" i="1"/>
  <c r="F101" i="1" s="1"/>
  <c r="G101" i="1" s="1"/>
  <c r="E92" i="1"/>
  <c r="E77" i="1"/>
  <c r="E4" i="1"/>
  <c r="F4" i="1" s="1"/>
  <c r="D147" i="1"/>
  <c r="E144" i="1"/>
  <c r="E108" i="1"/>
  <c r="E97" i="1"/>
  <c r="E80" i="1"/>
  <c r="F80" i="1" s="1"/>
  <c r="E73" i="1"/>
  <c r="E69" i="1"/>
  <c r="E65" i="1"/>
  <c r="E35" i="1"/>
  <c r="F35" i="1" s="1"/>
  <c r="G35" i="1" s="1"/>
  <c r="E19" i="1"/>
  <c r="E2" i="1"/>
  <c r="F2" i="1" s="1"/>
  <c r="F128" i="1"/>
  <c r="G128" i="1" s="1"/>
  <c r="F136" i="1"/>
  <c r="G136" i="1" s="1"/>
  <c r="F159" i="1"/>
  <c r="G159" i="1" s="1"/>
  <c r="F144" i="1"/>
  <c r="G144" i="1"/>
  <c r="J144" i="1" s="1"/>
  <c r="F105" i="1"/>
  <c r="G105" i="1" s="1"/>
  <c r="D88" i="1"/>
  <c r="E88" i="1"/>
  <c r="G80" i="1"/>
  <c r="E153" i="1"/>
  <c r="F148" i="1"/>
  <c r="G148" i="1" s="1"/>
  <c r="F147" i="1"/>
  <c r="G147" i="1" s="1"/>
  <c r="E141" i="1"/>
  <c r="D132" i="1"/>
  <c r="E132" i="1"/>
  <c r="E127" i="1"/>
  <c r="D127" i="1"/>
  <c r="F120" i="1"/>
  <c r="G120" i="1" s="1"/>
  <c r="F113" i="1"/>
  <c r="G113" i="1" s="1"/>
  <c r="F108" i="1"/>
  <c r="G108" i="1" s="1"/>
  <c r="J108" i="1" s="1"/>
  <c r="F96" i="1"/>
  <c r="G96" i="1" s="1"/>
  <c r="D95" i="1"/>
  <c r="E95" i="1"/>
  <c r="F73" i="1"/>
  <c r="G73" i="1" s="1"/>
  <c r="D71" i="1"/>
  <c r="E71" i="1"/>
  <c r="F69" i="1"/>
  <c r="G69" i="1" s="1"/>
  <c r="F55" i="1"/>
  <c r="G55" i="1" s="1"/>
  <c r="D28" i="1"/>
  <c r="E28" i="1"/>
  <c r="F19" i="1"/>
  <c r="G19" i="1" s="1"/>
  <c r="D12" i="1"/>
  <c r="E12" i="1"/>
  <c r="D3" i="1"/>
  <c r="E3" i="1"/>
  <c r="F100" i="1"/>
  <c r="G100" i="1"/>
  <c r="J100" i="1" s="1"/>
  <c r="D59" i="1"/>
  <c r="E59" i="1"/>
  <c r="D43" i="1"/>
  <c r="E43" i="1"/>
  <c r="E157" i="1"/>
  <c r="E152" i="1"/>
  <c r="E151" i="1"/>
  <c r="D140" i="1"/>
  <c r="E140" i="1"/>
  <c r="E135" i="1"/>
  <c r="D135" i="1"/>
  <c r="F117" i="1"/>
  <c r="G117" i="1"/>
  <c r="E104" i="1"/>
  <c r="D103" i="1"/>
  <c r="E103" i="1"/>
  <c r="D87" i="1"/>
  <c r="E87" i="1"/>
  <c r="F85" i="1"/>
  <c r="G85" i="1"/>
  <c r="F63" i="1"/>
  <c r="G63" i="1" s="1"/>
  <c r="D56" i="1"/>
  <c r="E56" i="1"/>
  <c r="F47" i="1"/>
  <c r="G47" i="1" s="1"/>
  <c r="D40" i="1"/>
  <c r="E40" i="1"/>
  <c r="F36" i="1"/>
  <c r="G36" i="1" s="1"/>
  <c r="F32" i="1"/>
  <c r="G32" i="1" s="1"/>
  <c r="E24" i="1"/>
  <c r="F20" i="1"/>
  <c r="G20" i="1"/>
  <c r="F16" i="1"/>
  <c r="G16" i="1" s="1"/>
  <c r="E8" i="1"/>
  <c r="F160" i="1"/>
  <c r="G160" i="1"/>
  <c r="H160" i="1" s="1"/>
  <c r="F149" i="1"/>
  <c r="G149" i="1" s="1"/>
  <c r="F133" i="1"/>
  <c r="G133" i="1"/>
  <c r="D124" i="1"/>
  <c r="E124" i="1"/>
  <c r="E119" i="1"/>
  <c r="D119" i="1"/>
  <c r="D84" i="1"/>
  <c r="E84" i="1"/>
  <c r="F27" i="1"/>
  <c r="G27" i="1"/>
  <c r="F11" i="1"/>
  <c r="G11" i="1" s="1"/>
  <c r="J89" i="1"/>
  <c r="H89" i="1"/>
  <c r="F161" i="1"/>
  <c r="G161" i="1" s="1"/>
  <c r="H161" i="1" s="1"/>
  <c r="D159" i="1"/>
  <c r="E156" i="1"/>
  <c r="E155" i="1"/>
  <c r="E143" i="1"/>
  <c r="D143" i="1"/>
  <c r="F125" i="1"/>
  <c r="G125" i="1" s="1"/>
  <c r="I125" i="1" s="1"/>
  <c r="D116" i="1"/>
  <c r="E116" i="1"/>
  <c r="E112" i="1"/>
  <c r="D111" i="1"/>
  <c r="E111" i="1"/>
  <c r="F109" i="1"/>
  <c r="G109" i="1" s="1"/>
  <c r="F97" i="1"/>
  <c r="G97" i="1" s="1"/>
  <c r="I97" i="1" s="1"/>
  <c r="F92" i="1"/>
  <c r="G92" i="1" s="1"/>
  <c r="D72" i="1"/>
  <c r="E72" i="1"/>
  <c r="D68" i="1"/>
  <c r="E68" i="1"/>
  <c r="E52" i="1"/>
  <c r="D31" i="1"/>
  <c r="E31" i="1"/>
  <c r="D15" i="1"/>
  <c r="E15" i="1"/>
  <c r="E145" i="1"/>
  <c r="E139" i="1"/>
  <c r="E129" i="1"/>
  <c r="E123" i="1"/>
  <c r="E107" i="1"/>
  <c r="E91" i="1"/>
  <c r="E79" i="1"/>
  <c r="E75" i="1"/>
  <c r="E51" i="1"/>
  <c r="E23" i="1"/>
  <c r="E7" i="1"/>
  <c r="G93" i="1"/>
  <c r="F81" i="1"/>
  <c r="G81" i="1" s="1"/>
  <c r="F77" i="1"/>
  <c r="G77" i="1"/>
  <c r="F65" i="1"/>
  <c r="G65" i="1" s="1"/>
  <c r="E137" i="1"/>
  <c r="E131" i="1"/>
  <c r="E121" i="1"/>
  <c r="E99" i="1"/>
  <c r="E83" i="1"/>
  <c r="E67" i="1"/>
  <c r="G4" i="1"/>
  <c r="O2" i="1"/>
  <c r="P2" i="1" s="1"/>
  <c r="E39" i="1"/>
  <c r="H144" i="1"/>
  <c r="I117" i="1"/>
  <c r="I89" i="1"/>
  <c r="D61" i="1"/>
  <c r="E61" i="1"/>
  <c r="D57" i="1"/>
  <c r="E57" i="1"/>
  <c r="D53" i="1"/>
  <c r="E53" i="1"/>
  <c r="D49" i="1"/>
  <c r="E49" i="1"/>
  <c r="D45" i="1"/>
  <c r="E45" i="1"/>
  <c r="D41" i="1"/>
  <c r="E41" i="1"/>
  <c r="D37" i="1"/>
  <c r="E37" i="1"/>
  <c r="D33" i="1"/>
  <c r="E33" i="1"/>
  <c r="D29" i="1"/>
  <c r="E29" i="1"/>
  <c r="D25" i="1"/>
  <c r="E25" i="1"/>
  <c r="D21" i="1"/>
  <c r="E21" i="1"/>
  <c r="D17" i="1"/>
  <c r="E17" i="1"/>
  <c r="D13" i="1"/>
  <c r="E13" i="1"/>
  <c r="D9" i="1"/>
  <c r="E9" i="1"/>
  <c r="D5" i="1"/>
  <c r="E5" i="1"/>
  <c r="E115" i="1"/>
  <c r="D114" i="1"/>
  <c r="E114" i="1"/>
  <c r="D109" i="1"/>
  <c r="D106" i="1"/>
  <c r="E106" i="1"/>
  <c r="D101" i="1"/>
  <c r="D98" i="1"/>
  <c r="E98" i="1"/>
  <c r="D93" i="1"/>
  <c r="D90" i="1"/>
  <c r="E90" i="1"/>
  <c r="D85" i="1"/>
  <c r="D82" i="1"/>
  <c r="E82" i="1"/>
  <c r="D77" i="1"/>
  <c r="D74" i="1"/>
  <c r="E74" i="1"/>
  <c r="D69" i="1"/>
  <c r="D66" i="1"/>
  <c r="E66" i="1"/>
  <c r="E158" i="1"/>
  <c r="E154" i="1"/>
  <c r="E150" i="1"/>
  <c r="E146" i="1"/>
  <c r="E142" i="1"/>
  <c r="E138" i="1"/>
  <c r="E134" i="1"/>
  <c r="E130" i="1"/>
  <c r="E126" i="1"/>
  <c r="E122" i="1"/>
  <c r="E118" i="1"/>
  <c r="D113" i="1"/>
  <c r="D110" i="1"/>
  <c r="E110" i="1"/>
  <c r="D105" i="1"/>
  <c r="D102" i="1"/>
  <c r="E102" i="1"/>
  <c r="D97" i="1"/>
  <c r="D94" i="1"/>
  <c r="E94" i="1"/>
  <c r="D89" i="1"/>
  <c r="D86" i="1"/>
  <c r="E86" i="1"/>
  <c r="D81" i="1"/>
  <c r="D78" i="1"/>
  <c r="E78" i="1"/>
  <c r="D73" i="1"/>
  <c r="D70" i="1"/>
  <c r="E70" i="1"/>
  <c r="D65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G2" i="1"/>
  <c r="J148" i="1" l="1"/>
  <c r="I148" i="1"/>
  <c r="H148" i="1"/>
  <c r="J120" i="1"/>
  <c r="H120" i="1"/>
  <c r="J136" i="1"/>
  <c r="H136" i="1"/>
  <c r="J64" i="1"/>
  <c r="I64" i="1"/>
  <c r="H64" i="1"/>
  <c r="J76" i="1"/>
  <c r="F44" i="1"/>
  <c r="G44" i="1"/>
  <c r="J160" i="1"/>
  <c r="I76" i="1"/>
  <c r="K76" i="1" s="1"/>
  <c r="F48" i="1"/>
  <c r="G48" i="1"/>
  <c r="F60" i="1"/>
  <c r="G60" i="1"/>
  <c r="Y2" i="1"/>
  <c r="J92" i="1"/>
  <c r="I92" i="1"/>
  <c r="H92" i="1"/>
  <c r="K92" i="1" s="1"/>
  <c r="J149" i="1"/>
  <c r="H149" i="1"/>
  <c r="I149" i="1"/>
  <c r="H16" i="1"/>
  <c r="I16" i="1"/>
  <c r="J16" i="1"/>
  <c r="H63" i="1"/>
  <c r="I63" i="1"/>
  <c r="J63" i="1"/>
  <c r="I73" i="1"/>
  <c r="J73" i="1"/>
  <c r="H73" i="1"/>
  <c r="K73" i="1" s="1"/>
  <c r="J105" i="1"/>
  <c r="H105" i="1"/>
  <c r="I105" i="1"/>
  <c r="H19" i="1"/>
  <c r="I19" i="1"/>
  <c r="J19" i="1"/>
  <c r="H159" i="1"/>
  <c r="J159" i="1"/>
  <c r="I159" i="1"/>
  <c r="I81" i="1"/>
  <c r="J81" i="1"/>
  <c r="H81" i="1"/>
  <c r="K81" i="1" s="1"/>
  <c r="H11" i="1"/>
  <c r="I11" i="1"/>
  <c r="J11" i="1"/>
  <c r="H47" i="1"/>
  <c r="I47" i="1"/>
  <c r="J47" i="1"/>
  <c r="I69" i="1"/>
  <c r="J69" i="1"/>
  <c r="H69" i="1"/>
  <c r="K69" i="1" s="1"/>
  <c r="J96" i="1"/>
  <c r="I96" i="1"/>
  <c r="H96" i="1"/>
  <c r="K96" i="1" s="1"/>
  <c r="I65" i="1"/>
  <c r="J65" i="1"/>
  <c r="H65" i="1"/>
  <c r="J109" i="1"/>
  <c r="H109" i="1"/>
  <c r="I109" i="1"/>
  <c r="H36" i="1"/>
  <c r="I36" i="1"/>
  <c r="J36" i="1"/>
  <c r="H35" i="1"/>
  <c r="I35" i="1"/>
  <c r="J35" i="1"/>
  <c r="J113" i="1"/>
  <c r="H113" i="1"/>
  <c r="I113" i="1"/>
  <c r="J147" i="1"/>
  <c r="I147" i="1"/>
  <c r="H147" i="1"/>
  <c r="J128" i="1"/>
  <c r="H128" i="1"/>
  <c r="I128" i="1"/>
  <c r="F34" i="1"/>
  <c r="G34" i="1" s="1"/>
  <c r="F138" i="1"/>
  <c r="G138" i="1" s="1"/>
  <c r="F82" i="1"/>
  <c r="G82" i="1" s="1"/>
  <c r="F114" i="1"/>
  <c r="G114" i="1" s="1"/>
  <c r="H4" i="1"/>
  <c r="I4" i="1"/>
  <c r="J4" i="1"/>
  <c r="F51" i="1"/>
  <c r="G51" i="1" s="1"/>
  <c r="F111" i="1"/>
  <c r="G111" i="1" s="1"/>
  <c r="F143" i="1"/>
  <c r="G143" i="1" s="1"/>
  <c r="H27" i="1"/>
  <c r="I27" i="1"/>
  <c r="J27" i="1"/>
  <c r="J133" i="1"/>
  <c r="H133" i="1"/>
  <c r="H32" i="1"/>
  <c r="I32" i="1"/>
  <c r="J32" i="1"/>
  <c r="I85" i="1"/>
  <c r="J85" i="1"/>
  <c r="H85" i="1"/>
  <c r="F12" i="1"/>
  <c r="G12" i="1" s="1"/>
  <c r="F71" i="1"/>
  <c r="G71" i="1" s="1"/>
  <c r="F95" i="1"/>
  <c r="G95" i="1" s="1"/>
  <c r="F132" i="1"/>
  <c r="G132" i="1" s="1"/>
  <c r="F88" i="1"/>
  <c r="G88" i="1"/>
  <c r="F6" i="1"/>
  <c r="G6" i="1" s="1"/>
  <c r="F70" i="1"/>
  <c r="G70" i="1" s="1"/>
  <c r="F102" i="1"/>
  <c r="G102" i="1" s="1"/>
  <c r="F142" i="1"/>
  <c r="G142" i="1" s="1"/>
  <c r="F106" i="1"/>
  <c r="G106" i="1" s="1"/>
  <c r="F9" i="1"/>
  <c r="G9" i="1" s="1"/>
  <c r="F17" i="1"/>
  <c r="G17" i="1" s="1"/>
  <c r="F25" i="1"/>
  <c r="G25" i="1"/>
  <c r="F33" i="1"/>
  <c r="G33" i="1" s="1"/>
  <c r="F41" i="1"/>
  <c r="G41" i="1" s="1"/>
  <c r="F49" i="1"/>
  <c r="G49" i="1" s="1"/>
  <c r="F57" i="1"/>
  <c r="G57" i="1" s="1"/>
  <c r="K89" i="1"/>
  <c r="I120" i="1"/>
  <c r="K120" i="1" s="1"/>
  <c r="I136" i="1"/>
  <c r="K136" i="1" s="1"/>
  <c r="I144" i="1"/>
  <c r="K144" i="1" s="1"/>
  <c r="I160" i="1"/>
  <c r="K160" i="1" s="1"/>
  <c r="F67" i="1"/>
  <c r="G67" i="1" s="1"/>
  <c r="F131" i="1"/>
  <c r="G131" i="1" s="1"/>
  <c r="I77" i="1"/>
  <c r="J77" i="1"/>
  <c r="H77" i="1"/>
  <c r="J93" i="1"/>
  <c r="H93" i="1"/>
  <c r="F75" i="1"/>
  <c r="G75" i="1" s="1"/>
  <c r="F123" i="1"/>
  <c r="G123" i="1" s="1"/>
  <c r="F15" i="1"/>
  <c r="G15" i="1" s="1"/>
  <c r="F52" i="1"/>
  <c r="G52" i="1" s="1"/>
  <c r="J125" i="1"/>
  <c r="H125" i="1"/>
  <c r="K125" i="1" s="1"/>
  <c r="F155" i="1"/>
  <c r="G155" i="1" s="1"/>
  <c r="F119" i="1"/>
  <c r="G119" i="1" s="1"/>
  <c r="H20" i="1"/>
  <c r="K20" i="1" s="1"/>
  <c r="I20" i="1"/>
  <c r="J20" i="1"/>
  <c r="J117" i="1"/>
  <c r="H117" i="1"/>
  <c r="K117" i="1" s="1"/>
  <c r="F140" i="1"/>
  <c r="G140" i="1" s="1"/>
  <c r="F157" i="1"/>
  <c r="G157" i="1"/>
  <c r="F18" i="1"/>
  <c r="G18" i="1" s="1"/>
  <c r="F122" i="1"/>
  <c r="G122" i="1"/>
  <c r="F107" i="1"/>
  <c r="G107" i="1" s="1"/>
  <c r="F72" i="1"/>
  <c r="G72" i="1" s="1"/>
  <c r="F40" i="1"/>
  <c r="G40" i="1" s="1"/>
  <c r="F104" i="1"/>
  <c r="G104" i="1" s="1"/>
  <c r="F152" i="1"/>
  <c r="G152" i="1"/>
  <c r="F43" i="1"/>
  <c r="G43" i="1" s="1"/>
  <c r="F28" i="1"/>
  <c r="G28" i="1" s="1"/>
  <c r="F38" i="1"/>
  <c r="G38" i="1" s="1"/>
  <c r="F158" i="1"/>
  <c r="G158" i="1" s="1"/>
  <c r="F10" i="1"/>
  <c r="G10" i="1" s="1"/>
  <c r="F26" i="1"/>
  <c r="G26" i="1" s="1"/>
  <c r="F42" i="1"/>
  <c r="G42" i="1" s="1"/>
  <c r="F58" i="1"/>
  <c r="G58" i="1"/>
  <c r="F94" i="1"/>
  <c r="G94" i="1" s="1"/>
  <c r="F130" i="1"/>
  <c r="G130" i="1" s="1"/>
  <c r="F146" i="1"/>
  <c r="G146" i="1" s="1"/>
  <c r="F66" i="1"/>
  <c r="G66" i="1" s="1"/>
  <c r="F98" i="1"/>
  <c r="G98" i="1" s="1"/>
  <c r="F115" i="1"/>
  <c r="G115" i="1" s="1"/>
  <c r="H100" i="1"/>
  <c r="H108" i="1"/>
  <c r="I161" i="1"/>
  <c r="K161" i="1" s="1"/>
  <c r="F83" i="1"/>
  <c r="G83" i="1"/>
  <c r="F137" i="1"/>
  <c r="G137" i="1"/>
  <c r="F7" i="1"/>
  <c r="G7" i="1"/>
  <c r="F79" i="1"/>
  <c r="G79" i="1" s="1"/>
  <c r="F129" i="1"/>
  <c r="G129" i="1" s="1"/>
  <c r="F68" i="1"/>
  <c r="G68" i="1" s="1"/>
  <c r="F112" i="1"/>
  <c r="G112" i="1" s="1"/>
  <c r="F156" i="1"/>
  <c r="G156" i="1" s="1"/>
  <c r="F84" i="1"/>
  <c r="G84" i="1" s="1"/>
  <c r="F124" i="1"/>
  <c r="G124" i="1" s="1"/>
  <c r="F8" i="1"/>
  <c r="G8" i="1" s="1"/>
  <c r="F87" i="1"/>
  <c r="G87" i="1" s="1"/>
  <c r="F103" i="1"/>
  <c r="G103" i="1" s="1"/>
  <c r="F59" i="1"/>
  <c r="G59" i="1" s="1"/>
  <c r="F3" i="1"/>
  <c r="G3" i="1" s="1"/>
  <c r="F141" i="1"/>
  <c r="G141" i="1" s="1"/>
  <c r="F50" i="1"/>
  <c r="G50" i="1" s="1"/>
  <c r="F78" i="1"/>
  <c r="G78" i="1" s="1"/>
  <c r="F110" i="1"/>
  <c r="G110" i="1" s="1"/>
  <c r="F154" i="1"/>
  <c r="G154" i="1"/>
  <c r="F121" i="1"/>
  <c r="G121" i="1" s="1"/>
  <c r="F145" i="1"/>
  <c r="G145" i="1" s="1"/>
  <c r="J97" i="1"/>
  <c r="H97" i="1"/>
  <c r="K97" i="1" s="1"/>
  <c r="F56" i="1"/>
  <c r="G56" i="1" s="1"/>
  <c r="J101" i="1"/>
  <c r="H101" i="1"/>
  <c r="F135" i="1"/>
  <c r="G135" i="1" s="1"/>
  <c r="H55" i="1"/>
  <c r="I55" i="1"/>
  <c r="J55" i="1"/>
  <c r="F22" i="1"/>
  <c r="G22" i="1" s="1"/>
  <c r="F54" i="1"/>
  <c r="G54" i="1" s="1"/>
  <c r="F126" i="1"/>
  <c r="G126" i="1" s="1"/>
  <c r="F74" i="1"/>
  <c r="G74" i="1"/>
  <c r="F14" i="1"/>
  <c r="G14" i="1" s="1"/>
  <c r="F30" i="1"/>
  <c r="G30" i="1" s="1"/>
  <c r="F46" i="1"/>
  <c r="G46" i="1" s="1"/>
  <c r="F62" i="1"/>
  <c r="G62" i="1"/>
  <c r="F86" i="1"/>
  <c r="G86" i="1" s="1"/>
  <c r="F118" i="1"/>
  <c r="G118" i="1" s="1"/>
  <c r="F134" i="1"/>
  <c r="G134" i="1" s="1"/>
  <c r="F150" i="1"/>
  <c r="G150" i="1"/>
  <c r="F90" i="1"/>
  <c r="G90" i="1" s="1"/>
  <c r="F5" i="1"/>
  <c r="G5" i="1" s="1"/>
  <c r="F13" i="1"/>
  <c r="G13" i="1" s="1"/>
  <c r="F21" i="1"/>
  <c r="G21" i="1"/>
  <c r="F29" i="1"/>
  <c r="G29" i="1" s="1"/>
  <c r="F37" i="1"/>
  <c r="G37" i="1" s="1"/>
  <c r="F45" i="1"/>
  <c r="G45" i="1" s="1"/>
  <c r="F53" i="1"/>
  <c r="G53" i="1"/>
  <c r="F61" i="1"/>
  <c r="G61" i="1" s="1"/>
  <c r="I93" i="1"/>
  <c r="K93" i="1" s="1"/>
  <c r="I101" i="1"/>
  <c r="K101" i="1" s="1"/>
  <c r="I133" i="1"/>
  <c r="K133" i="1" s="1"/>
  <c r="I100" i="1"/>
  <c r="I108" i="1"/>
  <c r="J161" i="1"/>
  <c r="F99" i="1"/>
  <c r="G99" i="1" s="1"/>
  <c r="F23" i="1"/>
  <c r="G23" i="1" s="1"/>
  <c r="F91" i="1"/>
  <c r="G91" i="1"/>
  <c r="F139" i="1"/>
  <c r="G139" i="1" s="1"/>
  <c r="F31" i="1"/>
  <c r="G31" i="1" s="1"/>
  <c r="F116" i="1"/>
  <c r="G116" i="1" s="1"/>
  <c r="F24" i="1"/>
  <c r="G24" i="1"/>
  <c r="F151" i="1"/>
  <c r="G151" i="1" s="1"/>
  <c r="F127" i="1"/>
  <c r="G127" i="1" s="1"/>
  <c r="F153" i="1"/>
  <c r="G153" i="1" s="1"/>
  <c r="H80" i="1"/>
  <c r="I80" i="1"/>
  <c r="J80" i="1"/>
  <c r="W2" i="1"/>
  <c r="X2" i="1"/>
  <c r="F39" i="1"/>
  <c r="G39" i="1" s="1"/>
  <c r="H2" i="1"/>
  <c r="K2" i="1" s="1"/>
  <c r="J2" i="1"/>
  <c r="I2" i="1"/>
  <c r="U2" i="1"/>
  <c r="Q2" i="1"/>
  <c r="T2" i="1"/>
  <c r="S2" i="1"/>
  <c r="V2" i="1"/>
  <c r="R2" i="1"/>
  <c r="H60" i="1" l="1"/>
  <c r="K60" i="1" s="1"/>
  <c r="I60" i="1"/>
  <c r="J60" i="1"/>
  <c r="K32" i="1"/>
  <c r="K105" i="1"/>
  <c r="K149" i="1"/>
  <c r="K64" i="1"/>
  <c r="K148" i="1"/>
  <c r="K100" i="1"/>
  <c r="K77" i="1"/>
  <c r="I48" i="1"/>
  <c r="J48" i="1"/>
  <c r="H48" i="1"/>
  <c r="K48" i="1" s="1"/>
  <c r="J44" i="1"/>
  <c r="H44" i="1"/>
  <c r="I44" i="1"/>
  <c r="K11" i="1"/>
  <c r="K159" i="1"/>
  <c r="J139" i="1"/>
  <c r="I139" i="1"/>
  <c r="H139" i="1"/>
  <c r="J22" i="1"/>
  <c r="H22" i="1"/>
  <c r="I22" i="1"/>
  <c r="H43" i="1"/>
  <c r="I43" i="1"/>
  <c r="J43" i="1"/>
  <c r="I33" i="1"/>
  <c r="J33" i="1"/>
  <c r="H33" i="1"/>
  <c r="J95" i="1"/>
  <c r="I95" i="1"/>
  <c r="H95" i="1"/>
  <c r="J116" i="1"/>
  <c r="I116" i="1"/>
  <c r="H116" i="1"/>
  <c r="K116" i="1" s="1"/>
  <c r="I45" i="1"/>
  <c r="J45" i="1"/>
  <c r="H45" i="1"/>
  <c r="J134" i="1"/>
  <c r="H134" i="1"/>
  <c r="I134" i="1"/>
  <c r="J126" i="1"/>
  <c r="H126" i="1"/>
  <c r="I126" i="1"/>
  <c r="J146" i="1"/>
  <c r="H146" i="1"/>
  <c r="I146" i="1"/>
  <c r="J38" i="1"/>
  <c r="H38" i="1"/>
  <c r="I38" i="1"/>
  <c r="I49" i="1"/>
  <c r="J49" i="1"/>
  <c r="H49" i="1"/>
  <c r="J102" i="1"/>
  <c r="H102" i="1"/>
  <c r="I102" i="1"/>
  <c r="J86" i="1"/>
  <c r="H86" i="1"/>
  <c r="I86" i="1"/>
  <c r="J94" i="1"/>
  <c r="H94" i="1"/>
  <c r="I94" i="1"/>
  <c r="H155" i="1"/>
  <c r="J155" i="1"/>
  <c r="I155" i="1"/>
  <c r="J6" i="1"/>
  <c r="H6" i="1"/>
  <c r="I6" i="1"/>
  <c r="J151" i="1"/>
  <c r="I151" i="1"/>
  <c r="H151" i="1"/>
  <c r="K151" i="1" s="1"/>
  <c r="I61" i="1"/>
  <c r="J61" i="1"/>
  <c r="H61" i="1"/>
  <c r="J90" i="1"/>
  <c r="I90" i="1"/>
  <c r="H90" i="1"/>
  <c r="J14" i="1"/>
  <c r="H14" i="1"/>
  <c r="I14" i="1"/>
  <c r="J50" i="1"/>
  <c r="H50" i="1"/>
  <c r="I50" i="1"/>
  <c r="J103" i="1"/>
  <c r="I103" i="1"/>
  <c r="H103" i="1"/>
  <c r="H79" i="1"/>
  <c r="I79" i="1"/>
  <c r="J79" i="1"/>
  <c r="J98" i="1"/>
  <c r="H98" i="1"/>
  <c r="I98" i="1"/>
  <c r="J10" i="1"/>
  <c r="H10" i="1"/>
  <c r="I10" i="1"/>
  <c r="H72" i="1"/>
  <c r="I72" i="1"/>
  <c r="J72" i="1"/>
  <c r="J123" i="1"/>
  <c r="I123" i="1"/>
  <c r="H123" i="1"/>
  <c r="J106" i="1"/>
  <c r="H106" i="1"/>
  <c r="I106" i="1"/>
  <c r="J111" i="1"/>
  <c r="I111" i="1"/>
  <c r="H111" i="1"/>
  <c r="K111" i="1" s="1"/>
  <c r="I29" i="1"/>
  <c r="J29" i="1"/>
  <c r="H29" i="1"/>
  <c r="H153" i="1"/>
  <c r="I153" i="1"/>
  <c r="J153" i="1"/>
  <c r="H23" i="1"/>
  <c r="I23" i="1"/>
  <c r="J23" i="1"/>
  <c r="I13" i="1"/>
  <c r="J13" i="1"/>
  <c r="H13" i="1"/>
  <c r="J46" i="1"/>
  <c r="H46" i="1"/>
  <c r="I46" i="1"/>
  <c r="J110" i="1"/>
  <c r="H110" i="1"/>
  <c r="I110" i="1"/>
  <c r="H87" i="1"/>
  <c r="I87" i="1"/>
  <c r="J87" i="1"/>
  <c r="J42" i="1"/>
  <c r="H42" i="1"/>
  <c r="I42" i="1"/>
  <c r="J104" i="1"/>
  <c r="H104" i="1"/>
  <c r="I104" i="1"/>
  <c r="H52" i="1"/>
  <c r="I52" i="1"/>
  <c r="J52" i="1"/>
  <c r="I17" i="1"/>
  <c r="J17" i="1"/>
  <c r="H17" i="1"/>
  <c r="K17" i="1" s="1"/>
  <c r="J132" i="1"/>
  <c r="I132" i="1"/>
  <c r="H132" i="1"/>
  <c r="K132" i="1" s="1"/>
  <c r="H56" i="1"/>
  <c r="I56" i="1"/>
  <c r="J56" i="1"/>
  <c r="H8" i="1"/>
  <c r="I8" i="1"/>
  <c r="J8" i="1"/>
  <c r="H84" i="1"/>
  <c r="I84" i="1"/>
  <c r="J84" i="1"/>
  <c r="H83" i="1"/>
  <c r="I83" i="1"/>
  <c r="J83" i="1"/>
  <c r="H157" i="1"/>
  <c r="I157" i="1"/>
  <c r="J157" i="1"/>
  <c r="J131" i="1"/>
  <c r="I131" i="1"/>
  <c r="H131" i="1"/>
  <c r="H71" i="1"/>
  <c r="I71" i="1"/>
  <c r="J71" i="1"/>
  <c r="J114" i="1"/>
  <c r="H114" i="1"/>
  <c r="I114" i="1"/>
  <c r="H24" i="1"/>
  <c r="I24" i="1"/>
  <c r="J24" i="1"/>
  <c r="J99" i="1"/>
  <c r="I99" i="1"/>
  <c r="H99" i="1"/>
  <c r="I37" i="1"/>
  <c r="J37" i="1"/>
  <c r="H37" i="1"/>
  <c r="K37" i="1" s="1"/>
  <c r="J118" i="1"/>
  <c r="H118" i="1"/>
  <c r="I118" i="1"/>
  <c r="J74" i="1"/>
  <c r="H74" i="1"/>
  <c r="K74" i="1" s="1"/>
  <c r="I74" i="1"/>
  <c r="J78" i="1"/>
  <c r="H78" i="1"/>
  <c r="I78" i="1"/>
  <c r="J115" i="1"/>
  <c r="I115" i="1"/>
  <c r="H115" i="1"/>
  <c r="J66" i="1"/>
  <c r="H66" i="1"/>
  <c r="I66" i="1"/>
  <c r="J130" i="1"/>
  <c r="H130" i="1"/>
  <c r="K130" i="1" s="1"/>
  <c r="I130" i="1"/>
  <c r="J58" i="1"/>
  <c r="H58" i="1"/>
  <c r="I58" i="1"/>
  <c r="J26" i="1"/>
  <c r="H26" i="1"/>
  <c r="I26" i="1"/>
  <c r="H158" i="1"/>
  <c r="I158" i="1"/>
  <c r="J158" i="1"/>
  <c r="H28" i="1"/>
  <c r="I28" i="1"/>
  <c r="J28" i="1"/>
  <c r="H152" i="1"/>
  <c r="J152" i="1"/>
  <c r="I152" i="1"/>
  <c r="H40" i="1"/>
  <c r="I40" i="1"/>
  <c r="J40" i="1"/>
  <c r="J107" i="1"/>
  <c r="I107" i="1"/>
  <c r="H107" i="1"/>
  <c r="K107" i="1" s="1"/>
  <c r="J119" i="1"/>
  <c r="I119" i="1"/>
  <c r="H119" i="1"/>
  <c r="H15" i="1"/>
  <c r="I15" i="1"/>
  <c r="J15" i="1"/>
  <c r="H75" i="1"/>
  <c r="I75" i="1"/>
  <c r="J75" i="1"/>
  <c r="I57" i="1"/>
  <c r="J57" i="1"/>
  <c r="H57" i="1"/>
  <c r="I41" i="1"/>
  <c r="J41" i="1"/>
  <c r="H41" i="1"/>
  <c r="I25" i="1"/>
  <c r="J25" i="1"/>
  <c r="H25" i="1"/>
  <c r="I9" i="1"/>
  <c r="J9" i="1"/>
  <c r="H9" i="1"/>
  <c r="K9" i="1" s="1"/>
  <c r="J142" i="1"/>
  <c r="H142" i="1"/>
  <c r="I142" i="1"/>
  <c r="J70" i="1"/>
  <c r="H70" i="1"/>
  <c r="K70" i="1" s="1"/>
  <c r="I70" i="1"/>
  <c r="J88" i="1"/>
  <c r="H88" i="1"/>
  <c r="I88" i="1"/>
  <c r="H12" i="1"/>
  <c r="I12" i="1"/>
  <c r="J12" i="1"/>
  <c r="K27" i="1"/>
  <c r="K128" i="1"/>
  <c r="K47" i="1"/>
  <c r="K19" i="1"/>
  <c r="K16" i="1"/>
  <c r="J135" i="1"/>
  <c r="I135" i="1"/>
  <c r="H135" i="1"/>
  <c r="J3" i="1"/>
  <c r="H3" i="1"/>
  <c r="I3" i="1"/>
  <c r="J129" i="1"/>
  <c r="H129" i="1"/>
  <c r="K129" i="1" s="1"/>
  <c r="I129" i="1"/>
  <c r="J127" i="1"/>
  <c r="I127" i="1"/>
  <c r="H127" i="1"/>
  <c r="K127" i="1" s="1"/>
  <c r="H31" i="1"/>
  <c r="I31" i="1"/>
  <c r="J31" i="1"/>
  <c r="I53" i="1"/>
  <c r="J53" i="1"/>
  <c r="H53" i="1"/>
  <c r="I5" i="1"/>
  <c r="J5" i="1"/>
  <c r="H5" i="1"/>
  <c r="J62" i="1"/>
  <c r="H62" i="1"/>
  <c r="I62" i="1"/>
  <c r="J54" i="1"/>
  <c r="H54" i="1"/>
  <c r="I54" i="1"/>
  <c r="H59" i="1"/>
  <c r="K59" i="1" s="1"/>
  <c r="I59" i="1"/>
  <c r="J59" i="1"/>
  <c r="J124" i="1"/>
  <c r="I124" i="1"/>
  <c r="H124" i="1"/>
  <c r="H156" i="1"/>
  <c r="J156" i="1"/>
  <c r="I156" i="1"/>
  <c r="H68" i="1"/>
  <c r="I68" i="1"/>
  <c r="J68" i="1"/>
  <c r="J137" i="1"/>
  <c r="H137" i="1"/>
  <c r="I137" i="1"/>
  <c r="J18" i="1"/>
  <c r="H18" i="1"/>
  <c r="K18" i="1" s="1"/>
  <c r="I18" i="1"/>
  <c r="J140" i="1"/>
  <c r="I140" i="1"/>
  <c r="H140" i="1"/>
  <c r="K140" i="1" s="1"/>
  <c r="H67" i="1"/>
  <c r="I67" i="1"/>
  <c r="J67" i="1"/>
  <c r="J143" i="1"/>
  <c r="I143" i="1"/>
  <c r="H143" i="1"/>
  <c r="H51" i="1"/>
  <c r="I51" i="1"/>
  <c r="J51" i="1"/>
  <c r="K4" i="1"/>
  <c r="J82" i="1"/>
  <c r="H82" i="1"/>
  <c r="K82" i="1" s="1"/>
  <c r="I82" i="1"/>
  <c r="J34" i="1"/>
  <c r="H34" i="1"/>
  <c r="I34" i="1"/>
  <c r="K36" i="1"/>
  <c r="K65" i="1"/>
  <c r="K63" i="1"/>
  <c r="J145" i="1"/>
  <c r="H145" i="1"/>
  <c r="I145" i="1"/>
  <c r="J112" i="1"/>
  <c r="H112" i="1"/>
  <c r="K112" i="1" s="1"/>
  <c r="I112" i="1"/>
  <c r="H7" i="1"/>
  <c r="I7" i="1"/>
  <c r="J7" i="1"/>
  <c r="J122" i="1"/>
  <c r="H122" i="1"/>
  <c r="I122" i="1"/>
  <c r="J138" i="1"/>
  <c r="H138" i="1"/>
  <c r="I138" i="1"/>
  <c r="J91" i="1"/>
  <c r="I91" i="1"/>
  <c r="H91" i="1"/>
  <c r="I21" i="1"/>
  <c r="J21" i="1"/>
  <c r="H21" i="1"/>
  <c r="J150" i="1"/>
  <c r="H150" i="1"/>
  <c r="I150" i="1"/>
  <c r="J30" i="1"/>
  <c r="H30" i="1"/>
  <c r="I30" i="1"/>
  <c r="H154" i="1"/>
  <c r="J154" i="1"/>
  <c r="I154" i="1"/>
  <c r="K80" i="1"/>
  <c r="J121" i="1"/>
  <c r="H121" i="1"/>
  <c r="I121" i="1"/>
  <c r="J141" i="1"/>
  <c r="H141" i="1"/>
  <c r="I141" i="1"/>
  <c r="K141" i="1" s="1"/>
  <c r="K55" i="1"/>
  <c r="K108" i="1"/>
  <c r="K85" i="1"/>
  <c r="K147" i="1"/>
  <c r="K113" i="1"/>
  <c r="K35" i="1"/>
  <c r="K109" i="1"/>
  <c r="H39" i="1"/>
  <c r="K39" i="1" s="1"/>
  <c r="I39" i="1"/>
  <c r="J39" i="1"/>
  <c r="K30" i="1" l="1"/>
  <c r="K138" i="1"/>
  <c r="K145" i="1"/>
  <c r="K67" i="1"/>
  <c r="K68" i="1"/>
  <c r="K31" i="1"/>
  <c r="K22" i="1"/>
  <c r="K44" i="1"/>
  <c r="K21" i="1"/>
  <c r="K25" i="1"/>
  <c r="K152" i="1"/>
  <c r="K99" i="1"/>
  <c r="K131" i="1"/>
  <c r="K157" i="1"/>
  <c r="K83" i="1"/>
  <c r="K104" i="1"/>
  <c r="K46" i="1"/>
  <c r="K123" i="1"/>
  <c r="K90" i="1"/>
  <c r="K94" i="1"/>
  <c r="K49" i="1"/>
  <c r="K38" i="1"/>
  <c r="K33" i="1"/>
  <c r="K135" i="1"/>
  <c r="K115" i="1"/>
  <c r="K153" i="1"/>
  <c r="K95" i="1"/>
  <c r="K139" i="1"/>
  <c r="K34" i="1"/>
  <c r="K51" i="1"/>
  <c r="K62" i="1"/>
  <c r="K88" i="1"/>
  <c r="K28" i="1"/>
  <c r="K58" i="1"/>
  <c r="K78" i="1"/>
  <c r="K24" i="1"/>
  <c r="K56" i="1"/>
  <c r="K110" i="1"/>
  <c r="K72" i="1"/>
  <c r="K134" i="1"/>
  <c r="K43" i="1"/>
  <c r="K150" i="1"/>
  <c r="K122" i="1"/>
  <c r="K7" i="1"/>
  <c r="K143" i="1"/>
  <c r="K137" i="1"/>
  <c r="K156" i="1"/>
  <c r="K54" i="1"/>
  <c r="K53" i="1"/>
  <c r="K57" i="1"/>
  <c r="K15" i="1"/>
  <c r="K26" i="1"/>
  <c r="K8" i="1"/>
  <c r="K52" i="1"/>
  <c r="K13" i="1"/>
  <c r="K106" i="1"/>
  <c r="K98" i="1"/>
  <c r="K79" i="1"/>
  <c r="K14" i="1"/>
  <c r="K6" i="1"/>
  <c r="K155" i="1"/>
  <c r="K102" i="1"/>
  <c r="K126" i="1"/>
  <c r="K121" i="1"/>
  <c r="K154" i="1"/>
  <c r="K91" i="1"/>
  <c r="K124" i="1"/>
  <c r="K5" i="1"/>
  <c r="K3" i="1"/>
  <c r="K12" i="1"/>
  <c r="K142" i="1"/>
  <c r="K41" i="1"/>
  <c r="K75" i="1"/>
  <c r="K119" i="1"/>
  <c r="K40" i="1"/>
  <c r="K158" i="1"/>
  <c r="K66" i="1"/>
  <c r="K118" i="1"/>
  <c r="K114" i="1"/>
  <c r="K71" i="1"/>
  <c r="K84" i="1"/>
  <c r="K42" i="1"/>
  <c r="K87" i="1"/>
  <c r="K23" i="1"/>
  <c r="K29" i="1"/>
  <c r="K10" i="1"/>
  <c r="K103" i="1"/>
  <c r="K50" i="1"/>
  <c r="K61" i="1"/>
  <c r="K86" i="1"/>
  <c r="K146" i="1"/>
  <c r="K45" i="1"/>
</calcChain>
</file>

<file path=xl/connections.xml><?xml version="1.0" encoding="utf-8"?>
<connections xmlns="http://schemas.openxmlformats.org/spreadsheetml/2006/main">
  <connection id="1" name="Rotas Longa TOTAL" type="6" refreshedVersion="3" background="1" saveData="1">
    <textPr codePage="850" sourceFile="D:\Backup\Documentos\UFF\Workspace\ClienteTomTom\Dados\Rotas Longa TOTAL.txt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<sst xmlns="http://schemas.openxmlformats.org/spreadsheetml/2006/main" count="186" uniqueCount="185">
  <si>
    <t xml:space="preserve"> 2015-12-23T20:52:57-02:00</t>
  </si>
  <si>
    <t xml:space="preserve"> 2015-12-23T21:08:03-02:00</t>
  </si>
  <si>
    <t xml:space="preserve"> 2015-12-23T21:23:10-02:00</t>
  </si>
  <si>
    <t xml:space="preserve"> 2015-12-24T21:47:24-02:00</t>
  </si>
  <si>
    <t xml:space="preserve"> 2015-12-24T22:02:27-02:00</t>
  </si>
  <si>
    <t xml:space="preserve"> 2015-12-24T22:17:32-02:00</t>
  </si>
  <si>
    <t xml:space="preserve"> 2015-12-24T22:32:36-02:00</t>
  </si>
  <si>
    <t xml:space="preserve"> 2015-12-24T22:47:40-02:00</t>
  </si>
  <si>
    <t xml:space="preserve"> 2015-12-24T23:02:44-02:00</t>
  </si>
  <si>
    <t xml:space="preserve"> 2015-12-24T23:17:47-02:00</t>
  </si>
  <si>
    <t xml:space="preserve"> 2015-12-24T23:32:52-02:00</t>
  </si>
  <si>
    <t xml:space="preserve"> 2015-12-24T23:47:55-02:00</t>
  </si>
  <si>
    <t xml:space="preserve"> 2015-12-25T00:02:58-02:00</t>
  </si>
  <si>
    <t xml:space="preserve"> 2015-12-25T00:18:02-02:00</t>
  </si>
  <si>
    <t xml:space="preserve"> 2015-12-25T00:33:05-02:00</t>
  </si>
  <si>
    <t xml:space="preserve"> 2015-12-25T00:48:09-02:00</t>
  </si>
  <si>
    <t xml:space="preserve"> 2015-12-25T01:03:12-02:00</t>
  </si>
  <si>
    <t xml:space="preserve"> 2015-12-25T01:18:16-02:00</t>
  </si>
  <si>
    <t xml:space="preserve"> 2015-12-25T01:33:20-02:00</t>
  </si>
  <si>
    <t xml:space="preserve"> 2015-12-25T01:48:23-02:00</t>
  </si>
  <si>
    <t xml:space="preserve"> 2015-12-25T02:03:27-02:00</t>
  </si>
  <si>
    <t xml:space="preserve"> 2015-12-25T02:18:30-02:00</t>
  </si>
  <si>
    <t xml:space="preserve"> 2015-12-25T02:33:34-02:00</t>
  </si>
  <si>
    <t xml:space="preserve"> 2016-01-20T22:56:50-02:00</t>
  </si>
  <si>
    <t xml:space="preserve"> 2016-01-20T23:11:55-02:00</t>
  </si>
  <si>
    <t xml:space="preserve"> 2016-01-20T23:27:01-02:00</t>
  </si>
  <si>
    <t xml:space="preserve"> 2016-01-20T23:42:05-02:00</t>
  </si>
  <si>
    <t xml:space="preserve"> 2016-01-20T23:57:08-02:00</t>
  </si>
  <si>
    <t xml:space="preserve"> 2016-01-21T00:12:12-02:00</t>
  </si>
  <si>
    <t xml:space="preserve"> 2016-01-21T00:27:17-02:00</t>
  </si>
  <si>
    <t xml:space="preserve"> 2016-01-21T00:42:21-02:00</t>
  </si>
  <si>
    <t xml:space="preserve"> 2016-01-21T00:57:24-02:00</t>
  </si>
  <si>
    <t xml:space="preserve"> 2016-01-21T01:12:27-02:00</t>
  </si>
  <si>
    <t xml:space="preserve"> 2016-01-21T01:27:31-02:00</t>
  </si>
  <si>
    <t xml:space="preserve"> 2016-01-21T01:42:34-02:00</t>
  </si>
  <si>
    <t xml:space="preserve"> 2016-01-21T01:57:38-02:00</t>
  </si>
  <si>
    <t xml:space="preserve"> 2016-01-21T02:12:41-02:00</t>
  </si>
  <si>
    <t xml:space="preserve"> 2016-01-21T02:27:46-02:00</t>
  </si>
  <si>
    <t xml:space="preserve"> 2016-01-21T02:42:49-02:00</t>
  </si>
  <si>
    <t xml:space="preserve"> 2016-01-21T02:57:53-02:00</t>
  </si>
  <si>
    <t xml:space="preserve"> 2016-01-21T03:12:56-02:00</t>
  </si>
  <si>
    <t xml:space="preserve"> 2016-01-21T03:27:59-02:00</t>
  </si>
  <si>
    <t xml:space="preserve"> 2016-01-21T03:43:03-02:00</t>
  </si>
  <si>
    <t xml:space="preserve"> 2016-01-21T03:58:07-02:00</t>
  </si>
  <si>
    <t xml:space="preserve"> 2016-01-21T04:13:11-02:00</t>
  </si>
  <si>
    <t xml:space="preserve"> 2016-01-21T04:28:14-02:00</t>
  </si>
  <si>
    <t xml:space="preserve"> 2016-01-21T04:43:18-02:00</t>
  </si>
  <si>
    <t xml:space="preserve"> 2016-01-21T04:58:21-02:00</t>
  </si>
  <si>
    <t xml:space="preserve"> 2016-01-21T05:13:25-02:00</t>
  </si>
  <si>
    <t xml:space="preserve"> 2016-01-21T05:28:28-02:00</t>
  </si>
  <si>
    <t xml:space="preserve"> 2016-01-21T05:43:31-02:00</t>
  </si>
  <si>
    <t xml:space="preserve"> 2016-01-21T05:58:34-02:00</t>
  </si>
  <si>
    <t xml:space="preserve"> 2016-01-21T06:13:38-02:00</t>
  </si>
  <si>
    <t xml:space="preserve"> 2016-01-21T06:28:41-02:00</t>
  </si>
  <si>
    <t xml:space="preserve"> 2016-01-21T06:43:45-02:00</t>
  </si>
  <si>
    <t xml:space="preserve"> 2016-01-21T06:58:49-02:00</t>
  </si>
  <si>
    <t xml:space="preserve"> 2016-01-21T07:13:53-02:00</t>
  </si>
  <si>
    <t xml:space="preserve"> 2016-01-21T07:28:57-02:00</t>
  </si>
  <si>
    <t xml:space="preserve"> 2016-01-21T07:44:01-02:00</t>
  </si>
  <si>
    <t xml:space="preserve"> 2016-01-21T07:59:04-02:00</t>
  </si>
  <si>
    <t xml:space="preserve"> 2016-01-21T08:14:09-02:00</t>
  </si>
  <si>
    <t xml:space="preserve"> 2016-01-21T08:29:13-02:00</t>
  </si>
  <si>
    <t xml:space="preserve"> 2016-01-21T08:44:16-02:00</t>
  </si>
  <si>
    <t xml:space="preserve"> 2016-01-21T08:59:19-02:00</t>
  </si>
  <si>
    <t xml:space="preserve"> 2016-01-21T09:14:23-02:00</t>
  </si>
  <si>
    <t xml:space="preserve"> 2016-01-21T09:29:26-02:00</t>
  </si>
  <si>
    <t xml:space="preserve"> 2016-01-21T09:44:30-02:00</t>
  </si>
  <si>
    <t xml:space="preserve"> 2016-01-21T09:59:33-02:00</t>
  </si>
  <si>
    <t xml:space="preserve"> 2016-01-21T10:14:37-02:00</t>
  </si>
  <si>
    <t xml:space="preserve"> 2016-01-21T10:29:41-02:00</t>
  </si>
  <si>
    <t xml:space="preserve"> 2016-01-21T10:44:45-02:00</t>
  </si>
  <si>
    <t xml:space="preserve"> 2016-01-22T08:45:29-02:00</t>
  </si>
  <si>
    <t xml:space="preserve"> 2016-01-22T09:00:32-02:00</t>
  </si>
  <si>
    <t xml:space="preserve"> 2016-01-22T09:15:36-02:00</t>
  </si>
  <si>
    <t xml:space="preserve"> 2016-01-22T09:30:40-02:00</t>
  </si>
  <si>
    <t xml:space="preserve"> 2016-01-22T09:45:43-02:00</t>
  </si>
  <si>
    <t xml:space="preserve"> 2016-01-22T10:00:46-02:00</t>
  </si>
  <si>
    <t xml:space="preserve"> 2016-01-22T10:15:50-02:00</t>
  </si>
  <si>
    <t xml:space="preserve"> 2016-01-22T10:30:53-02:00</t>
  </si>
  <si>
    <t xml:space="preserve"> 2016-01-22T10:45:57-02:00</t>
  </si>
  <si>
    <t xml:space="preserve"> 2016-01-22T11:01:01-02:00</t>
  </si>
  <si>
    <t xml:space="preserve"> 2016-01-22T11:16:04-02:00</t>
  </si>
  <si>
    <t xml:space="preserve"> 2016-01-22T11:31:08-02:00</t>
  </si>
  <si>
    <t xml:space="preserve"> 2016-01-22T11:46:11-02:00</t>
  </si>
  <si>
    <t xml:space="preserve"> 2016-01-22T12:01:15-02:00</t>
  </si>
  <si>
    <t xml:space="preserve"> 2016-01-22T12:16:19-02:00</t>
  </si>
  <si>
    <t xml:space="preserve"> 2016-01-22T12:31:22-02:00</t>
  </si>
  <si>
    <t xml:space="preserve"> 2016-01-22T12:46:26-02:00</t>
  </si>
  <si>
    <t xml:space="preserve"> 2016-01-22T13:01:29-02:00</t>
  </si>
  <si>
    <t xml:space="preserve"> 2016-01-22T13:16:32-02:00</t>
  </si>
  <si>
    <t xml:space="preserve"> 2016-01-22T13:31:36-02:00</t>
  </si>
  <si>
    <t xml:space="preserve"> 2016-01-22T13:46:41-02:00</t>
  </si>
  <si>
    <t xml:space="preserve"> 2016-01-22T14:01:45-02:00</t>
  </si>
  <si>
    <t xml:space="preserve"> 2016-01-22T14:16:56-02:00</t>
  </si>
  <si>
    <t xml:space="preserve"> 2016-01-22T14:32:05-02:00</t>
  </si>
  <si>
    <t xml:space="preserve"> 2016-01-22T14:47:16-02:00</t>
  </si>
  <si>
    <t xml:space="preserve"> 2016-01-22T15:02:28-02:00</t>
  </si>
  <si>
    <t xml:space="preserve"> 2016-01-22T15:17:33-02:00</t>
  </si>
  <si>
    <t xml:space="preserve"> 2016-01-22T15:32:41-02:00</t>
  </si>
  <si>
    <t xml:space="preserve"> 2016-01-22T15:47:49-02:00</t>
  </si>
  <si>
    <t xml:space="preserve"> 2016-01-22T16:03:03-02:00</t>
  </si>
  <si>
    <t xml:space="preserve"> 2016-01-22T16:18:12-02:00</t>
  </si>
  <si>
    <t xml:space="preserve"> 2016-01-22T16:33:28-02:00</t>
  </si>
  <si>
    <t xml:space="preserve"> 2016-01-22T16:48:44-02:00</t>
  </si>
  <si>
    <t xml:space="preserve"> 2016-01-22T17:04:04-02:00</t>
  </si>
  <si>
    <t xml:space="preserve"> 2016-01-22T17:19:16-02:00</t>
  </si>
  <si>
    <t xml:space="preserve"> 2016-01-22T17:34:19-02:00</t>
  </si>
  <si>
    <t xml:space="preserve"> 2016-01-22T17:49:23-02:00</t>
  </si>
  <si>
    <t xml:space="preserve"> 2016-01-22T18:04:26-02:00</t>
  </si>
  <si>
    <t xml:space="preserve"> 2016-01-22T18:19:30-02:00</t>
  </si>
  <si>
    <t xml:space="preserve"> 2016-01-22T18:34:33-02:00</t>
  </si>
  <si>
    <t xml:space="preserve"> 2016-01-22T18:49:37-02:00</t>
  </si>
  <si>
    <t xml:space="preserve"> 2016-01-22T19:04:41-02:00</t>
  </si>
  <si>
    <t xml:space="preserve"> 2016-01-22T19:19:45-02:00</t>
  </si>
  <si>
    <t xml:space="preserve"> 2016-01-22T19:34:49-02:00</t>
  </si>
  <si>
    <t xml:space="preserve"> 2016-01-22T19:49:52-02:00</t>
  </si>
  <si>
    <t xml:space="preserve"> 2016-01-22T20:04:56-02:00</t>
  </si>
  <si>
    <t xml:space="preserve"> 2016-01-22T20:20:01-02:00</t>
  </si>
  <si>
    <t xml:space="preserve"> 2016-01-22T20:35:04-02:00</t>
  </si>
  <si>
    <t xml:space="preserve"> 2016-01-22T20:50:08-02:00</t>
  </si>
  <si>
    <t xml:space="preserve"> 2016-01-22T21:05:11-02:00</t>
  </si>
  <si>
    <t xml:space="preserve"> 2016-01-22T21:20:18-02:00</t>
  </si>
  <si>
    <t xml:space="preserve"> 2016-01-22T21:35:22-02:00</t>
  </si>
  <si>
    <t xml:space="preserve"> 2016-01-22T21:50:26-02:00</t>
  </si>
  <si>
    <t xml:space="preserve"> 2016-01-22T22:05:29-02:00</t>
  </si>
  <si>
    <t xml:space="preserve"> 2016-01-22T22:20:33-02:00</t>
  </si>
  <si>
    <t xml:space="preserve"> 2016-01-22T22:35:37-02:00</t>
  </si>
  <si>
    <t xml:space="preserve"> 2016-01-22T22:50:40-02:00</t>
  </si>
  <si>
    <t xml:space="preserve"> 2016-01-22T23:05:44-02:00</t>
  </si>
  <si>
    <t xml:space="preserve"> 2016-01-22T23:20:47-02:00</t>
  </si>
  <si>
    <t xml:space="preserve"> 2016-01-22T23:35:51-02:00</t>
  </si>
  <si>
    <t xml:space="preserve"> 2016-01-26T23:42:32-02:00</t>
  </si>
  <si>
    <t xml:space="preserve"> 2016-01-26T23:57:36-02:00</t>
  </si>
  <si>
    <t xml:space="preserve"> 2016-01-27T00:12:44-02:00</t>
  </si>
  <si>
    <t xml:space="preserve"> 2016-01-27T00:27:49-02:00</t>
  </si>
  <si>
    <t xml:space="preserve"> 2016-01-27T00:42:56-02:00</t>
  </si>
  <si>
    <t xml:space="preserve"> 2016-01-27T00:58:01-02:00</t>
  </si>
  <si>
    <t xml:space="preserve"> 2016-01-27T01:13:04-02:00</t>
  </si>
  <si>
    <t xml:space="preserve"> 2016-01-27T01:28:08-02:00</t>
  </si>
  <si>
    <t xml:space="preserve"> 2016-01-27T01:43:12-02:00</t>
  </si>
  <si>
    <t xml:space="preserve"> 2016-01-27T01:58:17-02:00</t>
  </si>
  <si>
    <t xml:space="preserve"> 2016-01-27T02:13:21-02:00</t>
  </si>
  <si>
    <t xml:space="preserve"> 2016-01-27T02:28:25-02:00</t>
  </si>
  <si>
    <t xml:space="preserve"> 2016-01-27T02:43:28-02:00</t>
  </si>
  <si>
    <t xml:space="preserve"> 2016-01-27T02:58:32-02:00</t>
  </si>
  <si>
    <t xml:space="preserve"> 2016-01-27T03:13:36-02:00</t>
  </si>
  <si>
    <t xml:space="preserve"> 2016-01-27T03:28:39-02:00</t>
  </si>
  <si>
    <t xml:space="preserve"> 2016-01-27T03:43:43-02:00</t>
  </si>
  <si>
    <t xml:space="preserve"> 2016-01-27T03:58:46-02:00</t>
  </si>
  <si>
    <t xml:space="preserve"> 2016-01-27T04:13:50-02:00</t>
  </si>
  <si>
    <t xml:space="preserve"> 2016-01-27T04:28:54-02:00</t>
  </si>
  <si>
    <t xml:space="preserve"> 2016-01-27T04:43:57-02:00</t>
  </si>
  <si>
    <t xml:space="preserve"> 2016-01-27T04:59:01-02:00</t>
  </si>
  <si>
    <t xml:space="preserve"> 2016-01-27T05:14:05-02:00</t>
  </si>
  <si>
    <t xml:space="preserve"> 2016-01-27T05:29:09-02:00</t>
  </si>
  <si>
    <t xml:space="preserve"> 2016-01-27T05:44:13-02:00</t>
  </si>
  <si>
    <t xml:space="preserve"> 2016-01-27T05:59:16-02:00</t>
  </si>
  <si>
    <t xml:space="preserve"> 2016-01-27T06:14:19-02:00</t>
  </si>
  <si>
    <t xml:space="preserve"> 2016-01-27T06:29:23-02:00</t>
  </si>
  <si>
    <t>Data e hora de partida</t>
  </si>
  <si>
    <t># Caract.</t>
  </si>
  <si>
    <t>Posição "T"</t>
  </si>
  <si>
    <t>Data</t>
  </si>
  <si>
    <t>Parte Hora</t>
  </si>
  <si>
    <t>Posição "-"</t>
  </si>
  <si>
    <t>Hora de Partida</t>
  </si>
  <si>
    <t>Hora</t>
  </si>
  <si>
    <t>Minuto</t>
  </si>
  <si>
    <t>Segundo</t>
  </si>
  <si>
    <t>Hora + Min (Float)</t>
  </si>
  <si>
    <t>Ano</t>
  </si>
  <si>
    <t>Mês</t>
  </si>
  <si>
    <t>Dia</t>
  </si>
  <si>
    <t>Data de Partida</t>
  </si>
  <si>
    <t>Dia da Semana</t>
  </si>
  <si>
    <t>Terça/Quarta/Quinta</t>
  </si>
  <si>
    <t>Final de semana</t>
  </si>
  <si>
    <t>Segunda</t>
  </si>
  <si>
    <t>Sexta</t>
  </si>
  <si>
    <t>Sábado</t>
  </si>
  <si>
    <t>Domingo</t>
  </si>
  <si>
    <t>Feriado</t>
  </si>
  <si>
    <t>Véspera de Feriado</t>
  </si>
  <si>
    <t>Pós-Feriado</t>
  </si>
  <si>
    <t>2015-12-23T20:37:49-02:00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</si>
</sst>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%20process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/>
      <sheetData sheetId="1">
        <row r="1">
          <cell r="A1">
            <v>42005</v>
          </cell>
        </row>
        <row r="2">
          <cell r="A2">
            <v>42363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name="Rotas Longa TOT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1"/>
  <sheetViews>
    <sheetView tabSelected="1" topLeftCell="A140" workbookViewId="0">
      <selection activeCell="N1" sqref="N1:N1048576"/>
    </sheetView>
  </sheetViews>
  <sheetFormatPr defaultRowHeight="15" x14ac:dyDescent="0.25"/>
  <cols>
    <col min="1" max="1" width="24.7109375" bestFit="1" customWidth="1"/>
    <col min="2" max="2" width="7.5703125" hidden="1" customWidth="1"/>
    <col min="3" max="6" width="0" hidden="1" customWidth="1"/>
    <col min="7" max="7" width="14.7109375" customWidth="1"/>
    <col min="8" max="13" width="0" hidden="1" customWidth="1"/>
    <col min="14" max="14" width="6" hidden="1" customWidth="1"/>
    <col min="15" max="15" width="14.85546875" customWidth="1"/>
    <col min="16" max="16" width="14" hidden="1" customWidth="1"/>
    <col min="17" max="17" width="19.7109375" customWidth="1"/>
    <col min="18" max="18" width="16.28515625" customWidth="1"/>
    <col min="24" max="24" width="18.42578125" bestFit="1" customWidth="1"/>
    <col min="25" max="25" width="11.5703125" bestFit="1" customWidth="1"/>
    <col min="26" max="26" width="24.7109375" hidden="1" customWidth="1"/>
  </cols>
  <sheetData>
    <row r="1" spans="1:26" ht="21" customHeight="1" x14ac:dyDescent="0.25">
      <c r="A1" s="1" t="s">
        <v>159</v>
      </c>
      <c r="B1" s="1" t="s">
        <v>160</v>
      </c>
      <c r="C1" s="2" t="s">
        <v>161</v>
      </c>
      <c r="D1" s="2" t="s">
        <v>162</v>
      </c>
      <c r="E1" s="2" t="s">
        <v>163</v>
      </c>
      <c r="F1" s="3" t="s">
        <v>164</v>
      </c>
      <c r="G1" s="4" t="s">
        <v>165</v>
      </c>
      <c r="H1" s="3" t="s">
        <v>166</v>
      </c>
      <c r="I1" s="3" t="s">
        <v>167</v>
      </c>
      <c r="J1" s="3" t="s">
        <v>168</v>
      </c>
      <c r="K1" s="3" t="s">
        <v>169</v>
      </c>
      <c r="L1" s="3" t="s">
        <v>170</v>
      </c>
      <c r="M1" s="3" t="s">
        <v>171</v>
      </c>
      <c r="N1" s="3" t="s">
        <v>172</v>
      </c>
      <c r="O1" s="5" t="s">
        <v>173</v>
      </c>
      <c r="P1" s="3" t="s">
        <v>174</v>
      </c>
      <c r="Q1" s="4" t="s">
        <v>175</v>
      </c>
      <c r="R1" s="5" t="s">
        <v>176</v>
      </c>
      <c r="S1" s="5" t="s">
        <v>177</v>
      </c>
      <c r="T1" s="5" t="s">
        <v>178</v>
      </c>
      <c r="U1" s="5" t="s">
        <v>179</v>
      </c>
      <c r="V1" s="5" t="s">
        <v>180</v>
      </c>
      <c r="W1" s="5" t="s">
        <v>181</v>
      </c>
      <c r="X1" s="5" t="s">
        <v>182</v>
      </c>
      <c r="Y1" s="4" t="s">
        <v>183</v>
      </c>
      <c r="Z1" s="1" t="s">
        <v>159</v>
      </c>
    </row>
    <row r="2" spans="1:26" x14ac:dyDescent="0.25">
      <c r="A2" t="str">
        <f>TRIM(Z2)</f>
        <v>2015-12-23T20:37:49-02:00</v>
      </c>
      <c r="B2">
        <f>LEN(A2)</f>
        <v>25</v>
      </c>
      <c r="C2">
        <f>FIND("T",A2)</f>
        <v>11</v>
      </c>
      <c r="D2" t="str">
        <f>MID(A2,1,C2-1)</f>
        <v>2015-12-23</v>
      </c>
      <c r="E2" t="str">
        <f>MID(A2,C2+1,B2)</f>
        <v>20:37:49-02:00</v>
      </c>
      <c r="F2">
        <f>FIND("-",E2)</f>
        <v>9</v>
      </c>
      <c r="G2" t="str">
        <f>MID(E2,1,F2-1)</f>
        <v>20:37:49</v>
      </c>
      <c r="H2" t="str">
        <f>MID(G2,1,2)</f>
        <v>20</v>
      </c>
      <c r="I2" t="str">
        <f>MID(G2,4,2)</f>
        <v>37</v>
      </c>
      <c r="J2" t="str">
        <f>MID(G2,7,2)</f>
        <v>49</v>
      </c>
      <c r="K2">
        <f>H2+I2/60</f>
        <v>20.616666666666667</v>
      </c>
      <c r="L2" t="str">
        <f>MID(A2,1,4)</f>
        <v>2015</v>
      </c>
      <c r="M2" t="str">
        <f>MID(A2,6,2)</f>
        <v>12</v>
      </c>
      <c r="N2" t="str">
        <f>MID(A2,9,2)</f>
        <v>23</v>
      </c>
      <c r="O2" s="6">
        <f>DATE(L2,M2,N2)</f>
        <v>42361</v>
      </c>
      <c r="P2">
        <f>WEEKDAY(O2)</f>
        <v>4</v>
      </c>
      <c r="Q2">
        <f t="shared" ref="Q2" si="0">IF(OR(P2=3,P2=4,P2=5),1,0)</f>
        <v>1</v>
      </c>
      <c r="R2">
        <f t="shared" ref="R2" si="1">IF(P2=7,1,0)</f>
        <v>0</v>
      </c>
      <c r="S2">
        <f>IF(P2=2,1,)</f>
        <v>0</v>
      </c>
      <c r="T2">
        <f>IF(P2=6,1,0)</f>
        <v>0</v>
      </c>
      <c r="U2">
        <f>IF(P2=7,1,0)</f>
        <v>0</v>
      </c>
      <c r="V2">
        <f>IF(P2=1,1,0)</f>
        <v>0</v>
      </c>
      <c r="W2">
        <f>IF(ISNA(MATCH(O2,[1]Plan2!$A$1:$A$2,0)),0,1)</f>
        <v>0</v>
      </c>
      <c r="X2">
        <f>IF(ISNA(MATCH(O2+1,[1]Plan2!$A$1:$A$2,0)),0,1)</f>
        <v>0</v>
      </c>
      <c r="Y2">
        <f>IF(ISNA(MATCH(O2-1,[1]Plan2!$A$1:$A$2,0)),0,1)</f>
        <v>0</v>
      </c>
      <c r="Z2" t="s">
        <v>184</v>
      </c>
    </row>
    <row r="3" spans="1:26" x14ac:dyDescent="0.25">
      <c r="A3" t="str">
        <f t="shared" ref="A3:A66" si="2">TRIM(Z3)</f>
        <v>2015-12-23T20:52:57-02:00</v>
      </c>
      <c r="B3">
        <f t="shared" ref="B3:B66" si="3">LEN(A3)</f>
        <v>25</v>
      </c>
      <c r="C3">
        <f t="shared" ref="C3:C66" si="4">FIND("T",A3)</f>
        <v>11</v>
      </c>
      <c r="D3" t="str">
        <f t="shared" ref="D3:D66" si="5">MID(A3,1,C3-1)</f>
        <v>2015-12-23</v>
      </c>
      <c r="E3" t="str">
        <f t="shared" ref="E3:E66" si="6">MID(A3,C3+1,B3)</f>
        <v>20:52:57-02:00</v>
      </c>
      <c r="F3">
        <f t="shared" ref="F3:F66" si="7">FIND("-",E3)</f>
        <v>9</v>
      </c>
      <c r="G3" t="str">
        <f t="shared" ref="G3:G66" si="8">MID(E3,1,F3-1)</f>
        <v>20:52:57</v>
      </c>
      <c r="H3" t="str">
        <f t="shared" ref="H3:H66" si="9">MID(G3,1,2)</f>
        <v>20</v>
      </c>
      <c r="I3" t="str">
        <f t="shared" ref="I3:I66" si="10">MID(G3,4,2)</f>
        <v>52</v>
      </c>
      <c r="J3" t="str">
        <f t="shared" ref="J3:J66" si="11">MID(G3,7,2)</f>
        <v>57</v>
      </c>
      <c r="K3">
        <f t="shared" ref="K3:K66" si="12">H3+I3/60</f>
        <v>20.866666666666667</v>
      </c>
      <c r="L3" t="str">
        <f>MID(A3,1,4)</f>
        <v>2015</v>
      </c>
      <c r="M3" t="str">
        <f t="shared" ref="M3:M66" si="13">MID(A3,6,2)</f>
        <v>12</v>
      </c>
      <c r="N3" t="str">
        <f t="shared" ref="N3:N66" si="14">MID(A3,9,2)</f>
        <v>23</v>
      </c>
      <c r="O3" s="6">
        <f t="shared" ref="O3:O66" si="15">DATE(L3,M3,N3)</f>
        <v>42361</v>
      </c>
      <c r="P3">
        <f t="shared" ref="P3:P66" si="16">WEEKDAY(O3)</f>
        <v>4</v>
      </c>
      <c r="Q3">
        <f t="shared" ref="Q3:Q66" si="17">IF(OR(P3=3,P3=4,P3=5),1,0)</f>
        <v>1</v>
      </c>
      <c r="R3">
        <f t="shared" ref="R3:R66" si="18">IF(P3=7,1,0)</f>
        <v>0</v>
      </c>
      <c r="S3">
        <f t="shared" ref="S3:S66" si="19">IF(P3=2,1,)</f>
        <v>0</v>
      </c>
      <c r="T3">
        <f t="shared" ref="T3:T66" si="20">IF(P3=6,1,0)</f>
        <v>0</v>
      </c>
      <c r="U3">
        <f t="shared" ref="U3:U66" si="21">IF(P3=7,1,0)</f>
        <v>0</v>
      </c>
      <c r="V3">
        <f t="shared" ref="V3:V66" si="22">IF(P3=1,1,0)</f>
        <v>0</v>
      </c>
      <c r="W3">
        <f>IF(ISNA(MATCH(O3,[1]Plan2!$A$1:$A$2,0)),0,1)</f>
        <v>0</v>
      </c>
      <c r="X3">
        <f>IF(ISNA(MATCH(O3+1,[1]Plan2!$A$1:$A$2,0)),0,1)</f>
        <v>0</v>
      </c>
      <c r="Y3">
        <f>IF(ISNA(MATCH(O3-1,[1]Plan2!$A$1:$A$2,0)),0,1)</f>
        <v>0</v>
      </c>
      <c r="Z3" t="s">
        <v>0</v>
      </c>
    </row>
    <row r="4" spans="1:26" x14ac:dyDescent="0.25">
      <c r="A4" t="str">
        <f t="shared" si="2"/>
        <v>2015-12-23T21:08:03-02:00</v>
      </c>
      <c r="B4">
        <f t="shared" si="3"/>
        <v>25</v>
      </c>
      <c r="C4">
        <f t="shared" si="4"/>
        <v>11</v>
      </c>
      <c r="D4" t="str">
        <f t="shared" si="5"/>
        <v>2015-12-23</v>
      </c>
      <c r="E4" t="str">
        <f t="shared" si="6"/>
        <v>21:08:03-02:00</v>
      </c>
      <c r="F4">
        <f t="shared" si="7"/>
        <v>9</v>
      </c>
      <c r="G4" t="str">
        <f t="shared" si="8"/>
        <v>21:08:03</v>
      </c>
      <c r="H4" t="str">
        <f t="shared" si="9"/>
        <v>21</v>
      </c>
      <c r="I4" t="str">
        <f t="shared" si="10"/>
        <v>08</v>
      </c>
      <c r="J4" t="str">
        <f t="shared" si="11"/>
        <v>03</v>
      </c>
      <c r="K4">
        <f t="shared" si="12"/>
        <v>21.133333333333333</v>
      </c>
      <c r="L4" t="str">
        <f t="shared" ref="L4:L66" si="23">MID(A4,1,4)</f>
        <v>2015</v>
      </c>
      <c r="M4" t="str">
        <f t="shared" si="13"/>
        <v>12</v>
      </c>
      <c r="N4" t="str">
        <f t="shared" si="14"/>
        <v>23</v>
      </c>
      <c r="O4" s="6">
        <f t="shared" si="15"/>
        <v>42361</v>
      </c>
      <c r="P4">
        <f t="shared" si="16"/>
        <v>4</v>
      </c>
      <c r="Q4">
        <f t="shared" si="17"/>
        <v>1</v>
      </c>
      <c r="R4">
        <f t="shared" si="18"/>
        <v>0</v>
      </c>
      <c r="S4">
        <f t="shared" si="19"/>
        <v>0</v>
      </c>
      <c r="T4">
        <f t="shared" si="20"/>
        <v>0</v>
      </c>
      <c r="U4">
        <f t="shared" si="21"/>
        <v>0</v>
      </c>
      <c r="V4">
        <f t="shared" si="22"/>
        <v>0</v>
      </c>
      <c r="W4">
        <f>IF(ISNA(MATCH(O4,[1]Plan2!$A$1:$A$2,0)),0,1)</f>
        <v>0</v>
      </c>
      <c r="X4">
        <f>IF(ISNA(MATCH(O4+1,[1]Plan2!$A$1:$A$2,0)),0,1)</f>
        <v>0</v>
      </c>
      <c r="Y4">
        <f>IF(ISNA(MATCH(O4-1,[1]Plan2!$A$1:$A$2,0)),0,1)</f>
        <v>0</v>
      </c>
      <c r="Z4" t="s">
        <v>1</v>
      </c>
    </row>
    <row r="5" spans="1:26" x14ac:dyDescent="0.25">
      <c r="A5" t="str">
        <f t="shared" si="2"/>
        <v>2015-12-23T21:23:10-02:00</v>
      </c>
      <c r="B5">
        <f t="shared" si="3"/>
        <v>25</v>
      </c>
      <c r="C5">
        <f t="shared" si="4"/>
        <v>11</v>
      </c>
      <c r="D5" t="str">
        <f t="shared" si="5"/>
        <v>2015-12-23</v>
      </c>
      <c r="E5" t="str">
        <f t="shared" si="6"/>
        <v>21:23:10-02:00</v>
      </c>
      <c r="F5">
        <f t="shared" si="7"/>
        <v>9</v>
      </c>
      <c r="G5" t="str">
        <f t="shared" si="8"/>
        <v>21:23:10</v>
      </c>
      <c r="H5" t="str">
        <f t="shared" si="9"/>
        <v>21</v>
      </c>
      <c r="I5" t="str">
        <f t="shared" si="10"/>
        <v>23</v>
      </c>
      <c r="J5" t="str">
        <f t="shared" si="11"/>
        <v>10</v>
      </c>
      <c r="K5">
        <f t="shared" si="12"/>
        <v>21.383333333333333</v>
      </c>
      <c r="L5" t="str">
        <f t="shared" si="23"/>
        <v>2015</v>
      </c>
      <c r="M5" t="str">
        <f t="shared" si="13"/>
        <v>12</v>
      </c>
      <c r="N5" t="str">
        <f t="shared" si="14"/>
        <v>23</v>
      </c>
      <c r="O5" s="6">
        <f t="shared" si="15"/>
        <v>42361</v>
      </c>
      <c r="P5">
        <f t="shared" si="16"/>
        <v>4</v>
      </c>
      <c r="Q5">
        <f t="shared" si="17"/>
        <v>1</v>
      </c>
      <c r="R5">
        <f t="shared" si="18"/>
        <v>0</v>
      </c>
      <c r="S5">
        <f t="shared" si="19"/>
        <v>0</v>
      </c>
      <c r="T5">
        <f t="shared" si="20"/>
        <v>0</v>
      </c>
      <c r="U5">
        <f t="shared" si="21"/>
        <v>0</v>
      </c>
      <c r="V5">
        <f t="shared" si="22"/>
        <v>0</v>
      </c>
      <c r="W5">
        <f>IF(ISNA(MATCH(O5,[1]Plan2!$A$1:$A$2,0)),0,1)</f>
        <v>0</v>
      </c>
      <c r="X5">
        <f>IF(ISNA(MATCH(O5+1,[1]Plan2!$A$1:$A$2,0)),0,1)</f>
        <v>0</v>
      </c>
      <c r="Y5">
        <f>IF(ISNA(MATCH(O5-1,[1]Plan2!$A$1:$A$2,0)),0,1)</f>
        <v>0</v>
      </c>
      <c r="Z5" t="s">
        <v>2</v>
      </c>
    </row>
    <row r="6" spans="1:26" x14ac:dyDescent="0.25">
      <c r="A6" t="str">
        <f t="shared" si="2"/>
        <v>2015-12-24T21:47:24-02:00</v>
      </c>
      <c r="B6">
        <f t="shared" si="3"/>
        <v>25</v>
      </c>
      <c r="C6">
        <f t="shared" si="4"/>
        <v>11</v>
      </c>
      <c r="D6" t="str">
        <f t="shared" si="5"/>
        <v>2015-12-24</v>
      </c>
      <c r="E6" t="str">
        <f t="shared" si="6"/>
        <v>21:47:24-02:00</v>
      </c>
      <c r="F6">
        <f t="shared" si="7"/>
        <v>9</v>
      </c>
      <c r="G6" t="str">
        <f t="shared" si="8"/>
        <v>21:47:24</v>
      </c>
      <c r="H6" t="str">
        <f t="shared" si="9"/>
        <v>21</v>
      </c>
      <c r="I6" t="str">
        <f t="shared" si="10"/>
        <v>47</v>
      </c>
      <c r="J6" t="str">
        <f t="shared" si="11"/>
        <v>24</v>
      </c>
      <c r="K6">
        <f t="shared" si="12"/>
        <v>21.783333333333335</v>
      </c>
      <c r="L6" t="str">
        <f t="shared" si="23"/>
        <v>2015</v>
      </c>
      <c r="M6" t="str">
        <f t="shared" si="13"/>
        <v>12</v>
      </c>
      <c r="N6" t="str">
        <f t="shared" si="14"/>
        <v>24</v>
      </c>
      <c r="O6" s="6">
        <f t="shared" si="15"/>
        <v>42362</v>
      </c>
      <c r="P6">
        <f t="shared" si="16"/>
        <v>5</v>
      </c>
      <c r="Q6">
        <f t="shared" si="17"/>
        <v>1</v>
      </c>
      <c r="R6">
        <f t="shared" si="18"/>
        <v>0</v>
      </c>
      <c r="S6">
        <f t="shared" si="19"/>
        <v>0</v>
      </c>
      <c r="T6">
        <f t="shared" si="20"/>
        <v>0</v>
      </c>
      <c r="U6">
        <f t="shared" si="21"/>
        <v>0</v>
      </c>
      <c r="V6">
        <f t="shared" si="22"/>
        <v>0</v>
      </c>
      <c r="W6">
        <f>IF(ISNA(MATCH(O6,[1]Plan2!$A$1:$A$2,0)),0,1)</f>
        <v>0</v>
      </c>
      <c r="X6">
        <f>IF(ISNA(MATCH(O6+1,[1]Plan2!$A$1:$A$2,0)),0,1)</f>
        <v>1</v>
      </c>
      <c r="Y6">
        <f>IF(ISNA(MATCH(O6-1,[1]Plan2!$A$1:$A$2,0)),0,1)</f>
        <v>0</v>
      </c>
      <c r="Z6" t="s">
        <v>3</v>
      </c>
    </row>
    <row r="7" spans="1:26" x14ac:dyDescent="0.25">
      <c r="A7" t="str">
        <f t="shared" si="2"/>
        <v>2015-12-24T22:02:27-02:00</v>
      </c>
      <c r="B7">
        <f t="shared" si="3"/>
        <v>25</v>
      </c>
      <c r="C7">
        <f t="shared" si="4"/>
        <v>11</v>
      </c>
      <c r="D7" t="str">
        <f t="shared" si="5"/>
        <v>2015-12-24</v>
      </c>
      <c r="E7" t="str">
        <f t="shared" si="6"/>
        <v>22:02:27-02:00</v>
      </c>
      <c r="F7">
        <f t="shared" si="7"/>
        <v>9</v>
      </c>
      <c r="G7" t="str">
        <f t="shared" si="8"/>
        <v>22:02:27</v>
      </c>
      <c r="H7" t="str">
        <f t="shared" si="9"/>
        <v>22</v>
      </c>
      <c r="I7" t="str">
        <f t="shared" si="10"/>
        <v>02</v>
      </c>
      <c r="J7" t="str">
        <f t="shared" si="11"/>
        <v>27</v>
      </c>
      <c r="K7">
        <f t="shared" si="12"/>
        <v>22.033333333333335</v>
      </c>
      <c r="L7" t="str">
        <f t="shared" si="23"/>
        <v>2015</v>
      </c>
      <c r="M7" t="str">
        <f t="shared" si="13"/>
        <v>12</v>
      </c>
      <c r="N7" t="str">
        <f t="shared" si="14"/>
        <v>24</v>
      </c>
      <c r="O7" s="6">
        <f t="shared" si="15"/>
        <v>42362</v>
      </c>
      <c r="P7">
        <f t="shared" si="16"/>
        <v>5</v>
      </c>
      <c r="Q7">
        <f t="shared" si="17"/>
        <v>1</v>
      </c>
      <c r="R7">
        <f t="shared" si="18"/>
        <v>0</v>
      </c>
      <c r="S7">
        <f t="shared" si="19"/>
        <v>0</v>
      </c>
      <c r="T7">
        <f t="shared" si="20"/>
        <v>0</v>
      </c>
      <c r="U7">
        <f t="shared" si="21"/>
        <v>0</v>
      </c>
      <c r="V7">
        <f t="shared" si="22"/>
        <v>0</v>
      </c>
      <c r="W7">
        <f>IF(ISNA(MATCH(O7,[1]Plan2!$A$1:$A$2,0)),0,1)</f>
        <v>0</v>
      </c>
      <c r="X7">
        <f>IF(ISNA(MATCH(O7+1,[1]Plan2!$A$1:$A$2,0)),0,1)</f>
        <v>1</v>
      </c>
      <c r="Y7">
        <f>IF(ISNA(MATCH(O7-1,[1]Plan2!$A$1:$A$2,0)),0,1)</f>
        <v>0</v>
      </c>
      <c r="Z7" t="s">
        <v>4</v>
      </c>
    </row>
    <row r="8" spans="1:26" x14ac:dyDescent="0.25">
      <c r="A8" t="str">
        <f t="shared" si="2"/>
        <v>2015-12-24T22:17:32-02:00</v>
      </c>
      <c r="B8">
        <f t="shared" si="3"/>
        <v>25</v>
      </c>
      <c r="C8">
        <f t="shared" si="4"/>
        <v>11</v>
      </c>
      <c r="D8" t="str">
        <f t="shared" si="5"/>
        <v>2015-12-24</v>
      </c>
      <c r="E8" t="str">
        <f t="shared" si="6"/>
        <v>22:17:32-02:00</v>
      </c>
      <c r="F8">
        <f t="shared" si="7"/>
        <v>9</v>
      </c>
      <c r="G8" t="str">
        <f t="shared" si="8"/>
        <v>22:17:32</v>
      </c>
      <c r="H8" t="str">
        <f t="shared" si="9"/>
        <v>22</v>
      </c>
      <c r="I8" t="str">
        <f t="shared" si="10"/>
        <v>17</v>
      </c>
      <c r="J8" t="str">
        <f t="shared" si="11"/>
        <v>32</v>
      </c>
      <c r="K8">
        <f t="shared" si="12"/>
        <v>22.283333333333335</v>
      </c>
      <c r="L8" t="str">
        <f t="shared" si="23"/>
        <v>2015</v>
      </c>
      <c r="M8" t="str">
        <f t="shared" si="13"/>
        <v>12</v>
      </c>
      <c r="N8" t="str">
        <f t="shared" si="14"/>
        <v>24</v>
      </c>
      <c r="O8" s="6">
        <f t="shared" si="15"/>
        <v>42362</v>
      </c>
      <c r="P8">
        <f t="shared" si="16"/>
        <v>5</v>
      </c>
      <c r="Q8">
        <f t="shared" si="17"/>
        <v>1</v>
      </c>
      <c r="R8">
        <f t="shared" si="18"/>
        <v>0</v>
      </c>
      <c r="S8">
        <f t="shared" si="19"/>
        <v>0</v>
      </c>
      <c r="T8">
        <f t="shared" si="20"/>
        <v>0</v>
      </c>
      <c r="U8">
        <f t="shared" si="21"/>
        <v>0</v>
      </c>
      <c r="V8">
        <f t="shared" si="22"/>
        <v>0</v>
      </c>
      <c r="W8">
        <f>IF(ISNA(MATCH(O8,[1]Plan2!$A$1:$A$2,0)),0,1)</f>
        <v>0</v>
      </c>
      <c r="X8">
        <f>IF(ISNA(MATCH(O8+1,[1]Plan2!$A$1:$A$2,0)),0,1)</f>
        <v>1</v>
      </c>
      <c r="Y8">
        <f>IF(ISNA(MATCH(O8-1,[1]Plan2!$A$1:$A$2,0)),0,1)</f>
        <v>0</v>
      </c>
      <c r="Z8" t="s">
        <v>5</v>
      </c>
    </row>
    <row r="9" spans="1:26" x14ac:dyDescent="0.25">
      <c r="A9" t="str">
        <f t="shared" si="2"/>
        <v>2015-12-24T22:32:36-02:00</v>
      </c>
      <c r="B9">
        <f t="shared" si="3"/>
        <v>25</v>
      </c>
      <c r="C9">
        <f t="shared" si="4"/>
        <v>11</v>
      </c>
      <c r="D9" t="str">
        <f t="shared" si="5"/>
        <v>2015-12-24</v>
      </c>
      <c r="E9" t="str">
        <f t="shared" si="6"/>
        <v>22:32:36-02:00</v>
      </c>
      <c r="F9">
        <f t="shared" si="7"/>
        <v>9</v>
      </c>
      <c r="G9" t="str">
        <f t="shared" si="8"/>
        <v>22:32:36</v>
      </c>
      <c r="H9" t="str">
        <f t="shared" si="9"/>
        <v>22</v>
      </c>
      <c r="I9" t="str">
        <f t="shared" si="10"/>
        <v>32</v>
      </c>
      <c r="J9" t="str">
        <f t="shared" si="11"/>
        <v>36</v>
      </c>
      <c r="K9">
        <f t="shared" si="12"/>
        <v>22.533333333333335</v>
      </c>
      <c r="L9" t="str">
        <f t="shared" si="23"/>
        <v>2015</v>
      </c>
      <c r="M9" t="str">
        <f t="shared" si="13"/>
        <v>12</v>
      </c>
      <c r="N9" t="str">
        <f t="shared" si="14"/>
        <v>24</v>
      </c>
      <c r="O9" s="6">
        <f t="shared" si="15"/>
        <v>42362</v>
      </c>
      <c r="P9">
        <f t="shared" si="16"/>
        <v>5</v>
      </c>
      <c r="Q9">
        <f t="shared" si="17"/>
        <v>1</v>
      </c>
      <c r="R9">
        <f t="shared" si="18"/>
        <v>0</v>
      </c>
      <c r="S9">
        <f t="shared" si="19"/>
        <v>0</v>
      </c>
      <c r="T9">
        <f t="shared" si="20"/>
        <v>0</v>
      </c>
      <c r="U9">
        <f t="shared" si="21"/>
        <v>0</v>
      </c>
      <c r="V9">
        <f t="shared" si="22"/>
        <v>0</v>
      </c>
      <c r="W9">
        <f>IF(ISNA(MATCH(O9,[1]Plan2!$A$1:$A$2,0)),0,1)</f>
        <v>0</v>
      </c>
      <c r="X9">
        <f>IF(ISNA(MATCH(O9+1,[1]Plan2!$A$1:$A$2,0)),0,1)</f>
        <v>1</v>
      </c>
      <c r="Y9">
        <f>IF(ISNA(MATCH(O9-1,[1]Plan2!$A$1:$A$2,0)),0,1)</f>
        <v>0</v>
      </c>
      <c r="Z9" t="s">
        <v>6</v>
      </c>
    </row>
    <row r="10" spans="1:26" x14ac:dyDescent="0.25">
      <c r="A10" t="str">
        <f t="shared" si="2"/>
        <v>2015-12-24T22:47:40-02:00</v>
      </c>
      <c r="B10">
        <f t="shared" si="3"/>
        <v>25</v>
      </c>
      <c r="C10">
        <f t="shared" si="4"/>
        <v>11</v>
      </c>
      <c r="D10" t="str">
        <f t="shared" si="5"/>
        <v>2015-12-24</v>
      </c>
      <c r="E10" t="str">
        <f t="shared" si="6"/>
        <v>22:47:40-02:00</v>
      </c>
      <c r="F10">
        <f t="shared" si="7"/>
        <v>9</v>
      </c>
      <c r="G10" t="str">
        <f t="shared" si="8"/>
        <v>22:47:40</v>
      </c>
      <c r="H10" t="str">
        <f t="shared" si="9"/>
        <v>22</v>
      </c>
      <c r="I10" t="str">
        <f t="shared" si="10"/>
        <v>47</v>
      </c>
      <c r="J10" t="str">
        <f t="shared" si="11"/>
        <v>40</v>
      </c>
      <c r="K10">
        <f t="shared" si="12"/>
        <v>22.783333333333335</v>
      </c>
      <c r="L10" t="str">
        <f t="shared" si="23"/>
        <v>2015</v>
      </c>
      <c r="M10" t="str">
        <f t="shared" si="13"/>
        <v>12</v>
      </c>
      <c r="N10" t="str">
        <f t="shared" si="14"/>
        <v>24</v>
      </c>
      <c r="O10" s="6">
        <f t="shared" si="15"/>
        <v>42362</v>
      </c>
      <c r="P10">
        <f t="shared" si="16"/>
        <v>5</v>
      </c>
      <c r="Q10">
        <f t="shared" si="17"/>
        <v>1</v>
      </c>
      <c r="R10">
        <f t="shared" si="18"/>
        <v>0</v>
      </c>
      <c r="S10">
        <f t="shared" si="19"/>
        <v>0</v>
      </c>
      <c r="T10">
        <f t="shared" si="20"/>
        <v>0</v>
      </c>
      <c r="U10">
        <f t="shared" si="21"/>
        <v>0</v>
      </c>
      <c r="V10">
        <f t="shared" si="22"/>
        <v>0</v>
      </c>
      <c r="W10">
        <f>IF(ISNA(MATCH(O10,[1]Plan2!$A$1:$A$2,0)),0,1)</f>
        <v>0</v>
      </c>
      <c r="X10">
        <f>IF(ISNA(MATCH(O10+1,[1]Plan2!$A$1:$A$2,0)),0,1)</f>
        <v>1</v>
      </c>
      <c r="Y10">
        <f>IF(ISNA(MATCH(O10-1,[1]Plan2!$A$1:$A$2,0)),0,1)</f>
        <v>0</v>
      </c>
      <c r="Z10" t="s">
        <v>7</v>
      </c>
    </row>
    <row r="11" spans="1:26" x14ac:dyDescent="0.25">
      <c r="A11" t="str">
        <f t="shared" si="2"/>
        <v>2015-12-24T23:02:44-02:00</v>
      </c>
      <c r="B11">
        <f t="shared" si="3"/>
        <v>25</v>
      </c>
      <c r="C11">
        <f t="shared" si="4"/>
        <v>11</v>
      </c>
      <c r="D11" t="str">
        <f t="shared" si="5"/>
        <v>2015-12-24</v>
      </c>
      <c r="E11" t="str">
        <f t="shared" si="6"/>
        <v>23:02:44-02:00</v>
      </c>
      <c r="F11">
        <f t="shared" si="7"/>
        <v>9</v>
      </c>
      <c r="G11" t="str">
        <f t="shared" si="8"/>
        <v>23:02:44</v>
      </c>
      <c r="H11" t="str">
        <f t="shared" si="9"/>
        <v>23</v>
      </c>
      <c r="I11" t="str">
        <f t="shared" si="10"/>
        <v>02</v>
      </c>
      <c r="J11" t="str">
        <f t="shared" si="11"/>
        <v>44</v>
      </c>
      <c r="K11">
        <f t="shared" si="12"/>
        <v>23.033333333333335</v>
      </c>
      <c r="L11" t="str">
        <f t="shared" si="23"/>
        <v>2015</v>
      </c>
      <c r="M11" t="str">
        <f t="shared" si="13"/>
        <v>12</v>
      </c>
      <c r="N11" t="str">
        <f t="shared" si="14"/>
        <v>24</v>
      </c>
      <c r="O11" s="6">
        <f t="shared" si="15"/>
        <v>42362</v>
      </c>
      <c r="P11">
        <f t="shared" si="16"/>
        <v>5</v>
      </c>
      <c r="Q11">
        <f t="shared" si="17"/>
        <v>1</v>
      </c>
      <c r="R11">
        <f t="shared" si="18"/>
        <v>0</v>
      </c>
      <c r="S11">
        <f t="shared" si="19"/>
        <v>0</v>
      </c>
      <c r="T11">
        <f t="shared" si="20"/>
        <v>0</v>
      </c>
      <c r="U11">
        <f t="shared" si="21"/>
        <v>0</v>
      </c>
      <c r="V11">
        <f t="shared" si="22"/>
        <v>0</v>
      </c>
      <c r="W11">
        <f>IF(ISNA(MATCH(O11,[1]Plan2!$A$1:$A$2,0)),0,1)</f>
        <v>0</v>
      </c>
      <c r="X11">
        <f>IF(ISNA(MATCH(O11+1,[1]Plan2!$A$1:$A$2,0)),0,1)</f>
        <v>1</v>
      </c>
      <c r="Y11">
        <f>IF(ISNA(MATCH(O11-1,[1]Plan2!$A$1:$A$2,0)),0,1)</f>
        <v>0</v>
      </c>
      <c r="Z11" t="s">
        <v>8</v>
      </c>
    </row>
    <row r="12" spans="1:26" x14ac:dyDescent="0.25">
      <c r="A12" t="str">
        <f t="shared" si="2"/>
        <v>2015-12-24T23:17:47-02:00</v>
      </c>
      <c r="B12">
        <f t="shared" si="3"/>
        <v>25</v>
      </c>
      <c r="C12">
        <f t="shared" si="4"/>
        <v>11</v>
      </c>
      <c r="D12" t="str">
        <f t="shared" si="5"/>
        <v>2015-12-24</v>
      </c>
      <c r="E12" t="str">
        <f t="shared" si="6"/>
        <v>23:17:47-02:00</v>
      </c>
      <c r="F12">
        <f t="shared" si="7"/>
        <v>9</v>
      </c>
      <c r="G12" t="str">
        <f t="shared" si="8"/>
        <v>23:17:47</v>
      </c>
      <c r="H12" t="str">
        <f t="shared" si="9"/>
        <v>23</v>
      </c>
      <c r="I12" t="str">
        <f t="shared" si="10"/>
        <v>17</v>
      </c>
      <c r="J12" t="str">
        <f t="shared" si="11"/>
        <v>47</v>
      </c>
      <c r="K12">
        <f t="shared" si="12"/>
        <v>23.283333333333335</v>
      </c>
      <c r="L12" t="str">
        <f t="shared" si="23"/>
        <v>2015</v>
      </c>
      <c r="M12" t="str">
        <f t="shared" si="13"/>
        <v>12</v>
      </c>
      <c r="N12" t="str">
        <f t="shared" si="14"/>
        <v>24</v>
      </c>
      <c r="O12" s="6">
        <f t="shared" si="15"/>
        <v>42362</v>
      </c>
      <c r="P12">
        <f t="shared" si="16"/>
        <v>5</v>
      </c>
      <c r="Q12">
        <f t="shared" si="17"/>
        <v>1</v>
      </c>
      <c r="R12">
        <f t="shared" si="18"/>
        <v>0</v>
      </c>
      <c r="S12">
        <f t="shared" si="19"/>
        <v>0</v>
      </c>
      <c r="T12">
        <f t="shared" si="20"/>
        <v>0</v>
      </c>
      <c r="U12">
        <f t="shared" si="21"/>
        <v>0</v>
      </c>
      <c r="V12">
        <f t="shared" si="22"/>
        <v>0</v>
      </c>
      <c r="W12">
        <f>IF(ISNA(MATCH(O12,[1]Plan2!$A$1:$A$2,0)),0,1)</f>
        <v>0</v>
      </c>
      <c r="X12">
        <f>IF(ISNA(MATCH(O12+1,[1]Plan2!$A$1:$A$2,0)),0,1)</f>
        <v>1</v>
      </c>
      <c r="Y12">
        <f>IF(ISNA(MATCH(O12-1,[1]Plan2!$A$1:$A$2,0)),0,1)</f>
        <v>0</v>
      </c>
      <c r="Z12" t="s">
        <v>9</v>
      </c>
    </row>
    <row r="13" spans="1:26" x14ac:dyDescent="0.25">
      <c r="A13" t="str">
        <f t="shared" si="2"/>
        <v>2015-12-24T23:32:52-02:00</v>
      </c>
      <c r="B13">
        <f t="shared" si="3"/>
        <v>25</v>
      </c>
      <c r="C13">
        <f t="shared" si="4"/>
        <v>11</v>
      </c>
      <c r="D13" t="str">
        <f t="shared" si="5"/>
        <v>2015-12-24</v>
      </c>
      <c r="E13" t="str">
        <f t="shared" si="6"/>
        <v>23:32:52-02:00</v>
      </c>
      <c r="F13">
        <f t="shared" si="7"/>
        <v>9</v>
      </c>
      <c r="G13" t="str">
        <f t="shared" si="8"/>
        <v>23:32:52</v>
      </c>
      <c r="H13" t="str">
        <f t="shared" si="9"/>
        <v>23</v>
      </c>
      <c r="I13" t="str">
        <f t="shared" si="10"/>
        <v>32</v>
      </c>
      <c r="J13" t="str">
        <f t="shared" si="11"/>
        <v>52</v>
      </c>
      <c r="K13">
        <f t="shared" si="12"/>
        <v>23.533333333333335</v>
      </c>
      <c r="L13" t="str">
        <f t="shared" si="23"/>
        <v>2015</v>
      </c>
      <c r="M13" t="str">
        <f t="shared" si="13"/>
        <v>12</v>
      </c>
      <c r="N13" t="str">
        <f t="shared" si="14"/>
        <v>24</v>
      </c>
      <c r="O13" s="6">
        <f t="shared" si="15"/>
        <v>42362</v>
      </c>
      <c r="P13">
        <f t="shared" si="16"/>
        <v>5</v>
      </c>
      <c r="Q13">
        <f t="shared" si="17"/>
        <v>1</v>
      </c>
      <c r="R13">
        <f t="shared" si="18"/>
        <v>0</v>
      </c>
      <c r="S13">
        <f t="shared" si="19"/>
        <v>0</v>
      </c>
      <c r="T13">
        <f t="shared" si="20"/>
        <v>0</v>
      </c>
      <c r="U13">
        <f t="shared" si="21"/>
        <v>0</v>
      </c>
      <c r="V13">
        <f t="shared" si="22"/>
        <v>0</v>
      </c>
      <c r="W13">
        <f>IF(ISNA(MATCH(O13,[1]Plan2!$A$1:$A$2,0)),0,1)</f>
        <v>0</v>
      </c>
      <c r="X13">
        <f>IF(ISNA(MATCH(O13+1,[1]Plan2!$A$1:$A$2,0)),0,1)</f>
        <v>1</v>
      </c>
      <c r="Y13">
        <f>IF(ISNA(MATCH(O13-1,[1]Plan2!$A$1:$A$2,0)),0,1)</f>
        <v>0</v>
      </c>
      <c r="Z13" t="s">
        <v>10</v>
      </c>
    </row>
    <row r="14" spans="1:26" x14ac:dyDescent="0.25">
      <c r="A14" t="str">
        <f t="shared" si="2"/>
        <v>2015-12-24T23:47:55-02:00</v>
      </c>
      <c r="B14">
        <f t="shared" si="3"/>
        <v>25</v>
      </c>
      <c r="C14">
        <f t="shared" si="4"/>
        <v>11</v>
      </c>
      <c r="D14" t="str">
        <f t="shared" si="5"/>
        <v>2015-12-24</v>
      </c>
      <c r="E14" t="str">
        <f t="shared" si="6"/>
        <v>23:47:55-02:00</v>
      </c>
      <c r="F14">
        <f t="shared" si="7"/>
        <v>9</v>
      </c>
      <c r="G14" t="str">
        <f t="shared" si="8"/>
        <v>23:47:55</v>
      </c>
      <c r="H14" t="str">
        <f t="shared" si="9"/>
        <v>23</v>
      </c>
      <c r="I14" t="str">
        <f t="shared" si="10"/>
        <v>47</v>
      </c>
      <c r="J14" t="str">
        <f t="shared" si="11"/>
        <v>55</v>
      </c>
      <c r="K14">
        <f t="shared" si="12"/>
        <v>23.783333333333335</v>
      </c>
      <c r="L14" t="str">
        <f t="shared" si="23"/>
        <v>2015</v>
      </c>
      <c r="M14" t="str">
        <f t="shared" si="13"/>
        <v>12</v>
      </c>
      <c r="N14" t="str">
        <f t="shared" si="14"/>
        <v>24</v>
      </c>
      <c r="O14" s="6">
        <f t="shared" si="15"/>
        <v>42362</v>
      </c>
      <c r="P14">
        <f t="shared" si="16"/>
        <v>5</v>
      </c>
      <c r="Q14">
        <f t="shared" si="17"/>
        <v>1</v>
      </c>
      <c r="R14">
        <f t="shared" si="18"/>
        <v>0</v>
      </c>
      <c r="S14">
        <f t="shared" si="19"/>
        <v>0</v>
      </c>
      <c r="T14">
        <f t="shared" si="20"/>
        <v>0</v>
      </c>
      <c r="U14">
        <f t="shared" si="21"/>
        <v>0</v>
      </c>
      <c r="V14">
        <f t="shared" si="22"/>
        <v>0</v>
      </c>
      <c r="W14">
        <f>IF(ISNA(MATCH(O14,[1]Plan2!$A$1:$A$2,0)),0,1)</f>
        <v>0</v>
      </c>
      <c r="X14">
        <f>IF(ISNA(MATCH(O14+1,[1]Plan2!$A$1:$A$2,0)),0,1)</f>
        <v>1</v>
      </c>
      <c r="Y14">
        <f>IF(ISNA(MATCH(O14-1,[1]Plan2!$A$1:$A$2,0)),0,1)</f>
        <v>0</v>
      </c>
      <c r="Z14" t="s">
        <v>11</v>
      </c>
    </row>
    <row r="15" spans="1:26" x14ac:dyDescent="0.25">
      <c r="A15" t="str">
        <f t="shared" si="2"/>
        <v>2015-12-25T00:02:58-02:00</v>
      </c>
      <c r="B15">
        <f t="shared" si="3"/>
        <v>25</v>
      </c>
      <c r="C15">
        <f t="shared" si="4"/>
        <v>11</v>
      </c>
      <c r="D15" t="str">
        <f t="shared" si="5"/>
        <v>2015-12-25</v>
      </c>
      <c r="E15" t="str">
        <f t="shared" si="6"/>
        <v>00:02:58-02:00</v>
      </c>
      <c r="F15">
        <f t="shared" si="7"/>
        <v>9</v>
      </c>
      <c r="G15" t="str">
        <f t="shared" si="8"/>
        <v>00:02:58</v>
      </c>
      <c r="H15" t="str">
        <f t="shared" si="9"/>
        <v>00</v>
      </c>
      <c r="I15" t="str">
        <f t="shared" si="10"/>
        <v>02</v>
      </c>
      <c r="J15" t="str">
        <f t="shared" si="11"/>
        <v>58</v>
      </c>
      <c r="K15">
        <f t="shared" si="12"/>
        <v>3.3333333333333333E-2</v>
      </c>
      <c r="L15" t="str">
        <f t="shared" si="23"/>
        <v>2015</v>
      </c>
      <c r="M15" t="str">
        <f t="shared" si="13"/>
        <v>12</v>
      </c>
      <c r="N15" t="str">
        <f t="shared" si="14"/>
        <v>25</v>
      </c>
      <c r="O15" s="6">
        <f t="shared" si="15"/>
        <v>42363</v>
      </c>
      <c r="P15">
        <f t="shared" si="16"/>
        <v>6</v>
      </c>
      <c r="Q15">
        <f t="shared" si="17"/>
        <v>0</v>
      </c>
      <c r="R15">
        <f t="shared" si="18"/>
        <v>0</v>
      </c>
      <c r="S15">
        <f t="shared" si="19"/>
        <v>0</v>
      </c>
      <c r="T15">
        <f t="shared" si="20"/>
        <v>1</v>
      </c>
      <c r="U15">
        <f t="shared" si="21"/>
        <v>0</v>
      </c>
      <c r="V15">
        <f t="shared" si="22"/>
        <v>0</v>
      </c>
      <c r="W15">
        <f>IF(ISNA(MATCH(O15,[1]Plan2!$A$1:$A$2,0)),0,1)</f>
        <v>1</v>
      </c>
      <c r="X15">
        <f>IF(ISNA(MATCH(O15+1,[1]Plan2!$A$1:$A$2,0)),0,1)</f>
        <v>0</v>
      </c>
      <c r="Y15">
        <f>IF(ISNA(MATCH(O15-1,[1]Plan2!$A$1:$A$2,0)),0,1)</f>
        <v>0</v>
      </c>
      <c r="Z15" t="s">
        <v>12</v>
      </c>
    </row>
    <row r="16" spans="1:26" x14ac:dyDescent="0.25">
      <c r="A16" t="str">
        <f t="shared" si="2"/>
        <v>2015-12-25T00:18:02-02:00</v>
      </c>
      <c r="B16">
        <f t="shared" si="3"/>
        <v>25</v>
      </c>
      <c r="C16">
        <f t="shared" si="4"/>
        <v>11</v>
      </c>
      <c r="D16" t="str">
        <f t="shared" si="5"/>
        <v>2015-12-25</v>
      </c>
      <c r="E16" t="str">
        <f t="shared" si="6"/>
        <v>00:18:02-02:00</v>
      </c>
      <c r="F16">
        <f t="shared" si="7"/>
        <v>9</v>
      </c>
      <c r="G16" t="str">
        <f t="shared" si="8"/>
        <v>00:18:02</v>
      </c>
      <c r="H16" t="str">
        <f t="shared" si="9"/>
        <v>00</v>
      </c>
      <c r="I16" t="str">
        <f t="shared" si="10"/>
        <v>18</v>
      </c>
      <c r="J16" t="str">
        <f t="shared" si="11"/>
        <v>02</v>
      </c>
      <c r="K16">
        <f t="shared" si="12"/>
        <v>0.3</v>
      </c>
      <c r="L16" t="str">
        <f t="shared" si="23"/>
        <v>2015</v>
      </c>
      <c r="M16" t="str">
        <f t="shared" si="13"/>
        <v>12</v>
      </c>
      <c r="N16" t="str">
        <f t="shared" si="14"/>
        <v>25</v>
      </c>
      <c r="O16" s="6">
        <f t="shared" si="15"/>
        <v>42363</v>
      </c>
      <c r="P16">
        <f t="shared" si="16"/>
        <v>6</v>
      </c>
      <c r="Q16">
        <f t="shared" si="17"/>
        <v>0</v>
      </c>
      <c r="R16">
        <f t="shared" si="18"/>
        <v>0</v>
      </c>
      <c r="S16">
        <f t="shared" si="19"/>
        <v>0</v>
      </c>
      <c r="T16">
        <f t="shared" si="20"/>
        <v>1</v>
      </c>
      <c r="U16">
        <f t="shared" si="21"/>
        <v>0</v>
      </c>
      <c r="V16">
        <f t="shared" si="22"/>
        <v>0</v>
      </c>
      <c r="W16">
        <f>IF(ISNA(MATCH(O16,[1]Plan2!$A$1:$A$2,0)),0,1)</f>
        <v>1</v>
      </c>
      <c r="X16">
        <f>IF(ISNA(MATCH(O16+1,[1]Plan2!$A$1:$A$2,0)),0,1)</f>
        <v>0</v>
      </c>
      <c r="Y16">
        <f>IF(ISNA(MATCH(O16-1,[1]Plan2!$A$1:$A$2,0)),0,1)</f>
        <v>0</v>
      </c>
      <c r="Z16" t="s">
        <v>13</v>
      </c>
    </row>
    <row r="17" spans="1:26" x14ac:dyDescent="0.25">
      <c r="A17" t="str">
        <f t="shared" si="2"/>
        <v>2015-12-25T00:33:05-02:00</v>
      </c>
      <c r="B17">
        <f t="shared" si="3"/>
        <v>25</v>
      </c>
      <c r="C17">
        <f t="shared" si="4"/>
        <v>11</v>
      </c>
      <c r="D17" t="str">
        <f t="shared" si="5"/>
        <v>2015-12-25</v>
      </c>
      <c r="E17" t="str">
        <f t="shared" si="6"/>
        <v>00:33:05-02:00</v>
      </c>
      <c r="F17">
        <f t="shared" si="7"/>
        <v>9</v>
      </c>
      <c r="G17" t="str">
        <f t="shared" si="8"/>
        <v>00:33:05</v>
      </c>
      <c r="H17" t="str">
        <f t="shared" si="9"/>
        <v>00</v>
      </c>
      <c r="I17" t="str">
        <f t="shared" si="10"/>
        <v>33</v>
      </c>
      <c r="J17" t="str">
        <f t="shared" si="11"/>
        <v>05</v>
      </c>
      <c r="K17">
        <f t="shared" si="12"/>
        <v>0.55000000000000004</v>
      </c>
      <c r="L17" t="str">
        <f t="shared" si="23"/>
        <v>2015</v>
      </c>
      <c r="M17" t="str">
        <f t="shared" si="13"/>
        <v>12</v>
      </c>
      <c r="N17" t="str">
        <f t="shared" si="14"/>
        <v>25</v>
      </c>
      <c r="O17" s="6">
        <f t="shared" si="15"/>
        <v>42363</v>
      </c>
      <c r="P17">
        <f t="shared" si="16"/>
        <v>6</v>
      </c>
      <c r="Q17">
        <f t="shared" si="17"/>
        <v>0</v>
      </c>
      <c r="R17">
        <f t="shared" si="18"/>
        <v>0</v>
      </c>
      <c r="S17">
        <f t="shared" si="19"/>
        <v>0</v>
      </c>
      <c r="T17">
        <f t="shared" si="20"/>
        <v>1</v>
      </c>
      <c r="U17">
        <f t="shared" si="21"/>
        <v>0</v>
      </c>
      <c r="V17">
        <f t="shared" si="22"/>
        <v>0</v>
      </c>
      <c r="W17">
        <f>IF(ISNA(MATCH(O17,[1]Plan2!$A$1:$A$2,0)),0,1)</f>
        <v>1</v>
      </c>
      <c r="X17">
        <f>IF(ISNA(MATCH(O17+1,[1]Plan2!$A$1:$A$2,0)),0,1)</f>
        <v>0</v>
      </c>
      <c r="Y17">
        <f>IF(ISNA(MATCH(O17-1,[1]Plan2!$A$1:$A$2,0)),0,1)</f>
        <v>0</v>
      </c>
      <c r="Z17" t="s">
        <v>14</v>
      </c>
    </row>
    <row r="18" spans="1:26" x14ac:dyDescent="0.25">
      <c r="A18" t="str">
        <f t="shared" si="2"/>
        <v>2015-12-25T00:48:09-02:00</v>
      </c>
      <c r="B18">
        <f t="shared" si="3"/>
        <v>25</v>
      </c>
      <c r="C18">
        <f t="shared" si="4"/>
        <v>11</v>
      </c>
      <c r="D18" t="str">
        <f t="shared" si="5"/>
        <v>2015-12-25</v>
      </c>
      <c r="E18" t="str">
        <f t="shared" si="6"/>
        <v>00:48:09-02:00</v>
      </c>
      <c r="F18">
        <f t="shared" si="7"/>
        <v>9</v>
      </c>
      <c r="G18" t="str">
        <f t="shared" si="8"/>
        <v>00:48:09</v>
      </c>
      <c r="H18" t="str">
        <f t="shared" si="9"/>
        <v>00</v>
      </c>
      <c r="I18" t="str">
        <f t="shared" si="10"/>
        <v>48</v>
      </c>
      <c r="J18" t="str">
        <f t="shared" si="11"/>
        <v>09</v>
      </c>
      <c r="K18">
        <f t="shared" si="12"/>
        <v>0.8</v>
      </c>
      <c r="L18" t="str">
        <f t="shared" si="23"/>
        <v>2015</v>
      </c>
      <c r="M18" t="str">
        <f t="shared" si="13"/>
        <v>12</v>
      </c>
      <c r="N18" t="str">
        <f t="shared" si="14"/>
        <v>25</v>
      </c>
      <c r="O18" s="6">
        <f t="shared" si="15"/>
        <v>42363</v>
      </c>
      <c r="P18">
        <f t="shared" si="16"/>
        <v>6</v>
      </c>
      <c r="Q18">
        <f t="shared" si="17"/>
        <v>0</v>
      </c>
      <c r="R18">
        <f t="shared" si="18"/>
        <v>0</v>
      </c>
      <c r="S18">
        <f t="shared" si="19"/>
        <v>0</v>
      </c>
      <c r="T18">
        <f t="shared" si="20"/>
        <v>1</v>
      </c>
      <c r="U18">
        <f t="shared" si="21"/>
        <v>0</v>
      </c>
      <c r="V18">
        <f t="shared" si="22"/>
        <v>0</v>
      </c>
      <c r="W18">
        <f>IF(ISNA(MATCH(O18,[1]Plan2!$A$1:$A$2,0)),0,1)</f>
        <v>1</v>
      </c>
      <c r="X18">
        <f>IF(ISNA(MATCH(O18+1,[1]Plan2!$A$1:$A$2,0)),0,1)</f>
        <v>0</v>
      </c>
      <c r="Y18">
        <f>IF(ISNA(MATCH(O18-1,[1]Plan2!$A$1:$A$2,0)),0,1)</f>
        <v>0</v>
      </c>
      <c r="Z18" t="s">
        <v>15</v>
      </c>
    </row>
    <row r="19" spans="1:26" x14ac:dyDescent="0.25">
      <c r="A19" t="str">
        <f t="shared" si="2"/>
        <v>2015-12-25T01:03:12-02:00</v>
      </c>
      <c r="B19">
        <f t="shared" si="3"/>
        <v>25</v>
      </c>
      <c r="C19">
        <f t="shared" si="4"/>
        <v>11</v>
      </c>
      <c r="D19" t="str">
        <f t="shared" si="5"/>
        <v>2015-12-25</v>
      </c>
      <c r="E19" t="str">
        <f t="shared" si="6"/>
        <v>01:03:12-02:00</v>
      </c>
      <c r="F19">
        <f t="shared" si="7"/>
        <v>9</v>
      </c>
      <c r="G19" t="str">
        <f t="shared" si="8"/>
        <v>01:03:12</v>
      </c>
      <c r="H19" t="str">
        <f t="shared" si="9"/>
        <v>01</v>
      </c>
      <c r="I19" t="str">
        <f t="shared" si="10"/>
        <v>03</v>
      </c>
      <c r="J19" t="str">
        <f t="shared" si="11"/>
        <v>12</v>
      </c>
      <c r="K19">
        <f t="shared" si="12"/>
        <v>1.05</v>
      </c>
      <c r="L19" t="str">
        <f t="shared" si="23"/>
        <v>2015</v>
      </c>
      <c r="M19" t="str">
        <f t="shared" si="13"/>
        <v>12</v>
      </c>
      <c r="N19" t="str">
        <f t="shared" si="14"/>
        <v>25</v>
      </c>
      <c r="O19" s="6">
        <f t="shared" si="15"/>
        <v>42363</v>
      </c>
      <c r="P19">
        <f t="shared" si="16"/>
        <v>6</v>
      </c>
      <c r="Q19">
        <f t="shared" si="17"/>
        <v>0</v>
      </c>
      <c r="R19">
        <f t="shared" si="18"/>
        <v>0</v>
      </c>
      <c r="S19">
        <f t="shared" si="19"/>
        <v>0</v>
      </c>
      <c r="T19">
        <f t="shared" si="20"/>
        <v>1</v>
      </c>
      <c r="U19">
        <f t="shared" si="21"/>
        <v>0</v>
      </c>
      <c r="V19">
        <f t="shared" si="22"/>
        <v>0</v>
      </c>
      <c r="W19">
        <f>IF(ISNA(MATCH(O19,[1]Plan2!$A$1:$A$2,0)),0,1)</f>
        <v>1</v>
      </c>
      <c r="X19">
        <f>IF(ISNA(MATCH(O19+1,[1]Plan2!$A$1:$A$2,0)),0,1)</f>
        <v>0</v>
      </c>
      <c r="Y19">
        <f>IF(ISNA(MATCH(O19-1,[1]Plan2!$A$1:$A$2,0)),0,1)</f>
        <v>0</v>
      </c>
      <c r="Z19" t="s">
        <v>16</v>
      </c>
    </row>
    <row r="20" spans="1:26" x14ac:dyDescent="0.25">
      <c r="A20" t="str">
        <f t="shared" si="2"/>
        <v>2015-12-25T01:18:16-02:00</v>
      </c>
      <c r="B20">
        <f t="shared" si="3"/>
        <v>25</v>
      </c>
      <c r="C20">
        <f t="shared" si="4"/>
        <v>11</v>
      </c>
      <c r="D20" t="str">
        <f t="shared" si="5"/>
        <v>2015-12-25</v>
      </c>
      <c r="E20" t="str">
        <f t="shared" si="6"/>
        <v>01:18:16-02:00</v>
      </c>
      <c r="F20">
        <f t="shared" si="7"/>
        <v>9</v>
      </c>
      <c r="G20" t="str">
        <f t="shared" si="8"/>
        <v>01:18:16</v>
      </c>
      <c r="H20" t="str">
        <f t="shared" si="9"/>
        <v>01</v>
      </c>
      <c r="I20" t="str">
        <f t="shared" si="10"/>
        <v>18</v>
      </c>
      <c r="J20" t="str">
        <f t="shared" si="11"/>
        <v>16</v>
      </c>
      <c r="K20">
        <f t="shared" si="12"/>
        <v>1.3</v>
      </c>
      <c r="L20" t="str">
        <f t="shared" si="23"/>
        <v>2015</v>
      </c>
      <c r="M20" t="str">
        <f t="shared" si="13"/>
        <v>12</v>
      </c>
      <c r="N20" t="str">
        <f t="shared" si="14"/>
        <v>25</v>
      </c>
      <c r="O20" s="6">
        <f t="shared" si="15"/>
        <v>42363</v>
      </c>
      <c r="P20">
        <f t="shared" si="16"/>
        <v>6</v>
      </c>
      <c r="Q20">
        <f t="shared" si="17"/>
        <v>0</v>
      </c>
      <c r="R20">
        <f t="shared" si="18"/>
        <v>0</v>
      </c>
      <c r="S20">
        <f t="shared" si="19"/>
        <v>0</v>
      </c>
      <c r="T20">
        <f t="shared" si="20"/>
        <v>1</v>
      </c>
      <c r="U20">
        <f t="shared" si="21"/>
        <v>0</v>
      </c>
      <c r="V20">
        <f t="shared" si="22"/>
        <v>0</v>
      </c>
      <c r="W20">
        <f>IF(ISNA(MATCH(O20,[1]Plan2!$A$1:$A$2,0)),0,1)</f>
        <v>1</v>
      </c>
      <c r="X20">
        <f>IF(ISNA(MATCH(O20+1,[1]Plan2!$A$1:$A$2,0)),0,1)</f>
        <v>0</v>
      </c>
      <c r="Y20">
        <f>IF(ISNA(MATCH(O20-1,[1]Plan2!$A$1:$A$2,0)),0,1)</f>
        <v>0</v>
      </c>
      <c r="Z20" t="s">
        <v>17</v>
      </c>
    </row>
    <row r="21" spans="1:26" x14ac:dyDescent="0.25">
      <c r="A21" t="str">
        <f t="shared" si="2"/>
        <v>2015-12-25T01:33:20-02:00</v>
      </c>
      <c r="B21">
        <f t="shared" si="3"/>
        <v>25</v>
      </c>
      <c r="C21">
        <f t="shared" si="4"/>
        <v>11</v>
      </c>
      <c r="D21" t="str">
        <f t="shared" si="5"/>
        <v>2015-12-25</v>
      </c>
      <c r="E21" t="str">
        <f t="shared" si="6"/>
        <v>01:33:20-02:00</v>
      </c>
      <c r="F21">
        <f t="shared" si="7"/>
        <v>9</v>
      </c>
      <c r="G21" t="str">
        <f t="shared" si="8"/>
        <v>01:33:20</v>
      </c>
      <c r="H21" t="str">
        <f t="shared" si="9"/>
        <v>01</v>
      </c>
      <c r="I21" t="str">
        <f t="shared" si="10"/>
        <v>33</v>
      </c>
      <c r="J21" t="str">
        <f t="shared" si="11"/>
        <v>20</v>
      </c>
      <c r="K21">
        <f t="shared" si="12"/>
        <v>1.55</v>
      </c>
      <c r="L21" t="str">
        <f t="shared" si="23"/>
        <v>2015</v>
      </c>
      <c r="M21" t="str">
        <f t="shared" si="13"/>
        <v>12</v>
      </c>
      <c r="N21" t="str">
        <f t="shared" si="14"/>
        <v>25</v>
      </c>
      <c r="O21" s="6">
        <f t="shared" si="15"/>
        <v>42363</v>
      </c>
      <c r="P21">
        <f t="shared" si="16"/>
        <v>6</v>
      </c>
      <c r="Q21">
        <f t="shared" si="17"/>
        <v>0</v>
      </c>
      <c r="R21">
        <f t="shared" si="18"/>
        <v>0</v>
      </c>
      <c r="S21">
        <f t="shared" si="19"/>
        <v>0</v>
      </c>
      <c r="T21">
        <f t="shared" si="20"/>
        <v>1</v>
      </c>
      <c r="U21">
        <f t="shared" si="21"/>
        <v>0</v>
      </c>
      <c r="V21">
        <f t="shared" si="22"/>
        <v>0</v>
      </c>
      <c r="W21">
        <f>IF(ISNA(MATCH(O21,[1]Plan2!$A$1:$A$2,0)),0,1)</f>
        <v>1</v>
      </c>
      <c r="X21">
        <f>IF(ISNA(MATCH(O21+1,[1]Plan2!$A$1:$A$2,0)),0,1)</f>
        <v>0</v>
      </c>
      <c r="Y21">
        <f>IF(ISNA(MATCH(O21-1,[1]Plan2!$A$1:$A$2,0)),0,1)</f>
        <v>0</v>
      </c>
      <c r="Z21" t="s">
        <v>18</v>
      </c>
    </row>
    <row r="22" spans="1:26" x14ac:dyDescent="0.25">
      <c r="A22" t="str">
        <f t="shared" si="2"/>
        <v>2015-12-25T01:48:23-02:00</v>
      </c>
      <c r="B22">
        <f t="shared" si="3"/>
        <v>25</v>
      </c>
      <c r="C22">
        <f t="shared" si="4"/>
        <v>11</v>
      </c>
      <c r="D22" t="str">
        <f t="shared" si="5"/>
        <v>2015-12-25</v>
      </c>
      <c r="E22" t="str">
        <f t="shared" si="6"/>
        <v>01:48:23-02:00</v>
      </c>
      <c r="F22">
        <f t="shared" si="7"/>
        <v>9</v>
      </c>
      <c r="G22" t="str">
        <f t="shared" si="8"/>
        <v>01:48:23</v>
      </c>
      <c r="H22" t="str">
        <f t="shared" si="9"/>
        <v>01</v>
      </c>
      <c r="I22" t="str">
        <f t="shared" si="10"/>
        <v>48</v>
      </c>
      <c r="J22" t="str">
        <f t="shared" si="11"/>
        <v>23</v>
      </c>
      <c r="K22">
        <f t="shared" si="12"/>
        <v>1.8</v>
      </c>
      <c r="L22" t="str">
        <f t="shared" si="23"/>
        <v>2015</v>
      </c>
      <c r="M22" t="str">
        <f t="shared" si="13"/>
        <v>12</v>
      </c>
      <c r="N22" t="str">
        <f t="shared" si="14"/>
        <v>25</v>
      </c>
      <c r="O22" s="6">
        <f t="shared" si="15"/>
        <v>42363</v>
      </c>
      <c r="P22">
        <f t="shared" si="16"/>
        <v>6</v>
      </c>
      <c r="Q22">
        <f t="shared" si="17"/>
        <v>0</v>
      </c>
      <c r="R22">
        <f t="shared" si="18"/>
        <v>0</v>
      </c>
      <c r="S22">
        <f t="shared" si="19"/>
        <v>0</v>
      </c>
      <c r="T22">
        <f t="shared" si="20"/>
        <v>1</v>
      </c>
      <c r="U22">
        <f t="shared" si="21"/>
        <v>0</v>
      </c>
      <c r="V22">
        <f t="shared" si="22"/>
        <v>0</v>
      </c>
      <c r="W22">
        <f>IF(ISNA(MATCH(O22,[1]Plan2!$A$1:$A$2,0)),0,1)</f>
        <v>1</v>
      </c>
      <c r="X22">
        <f>IF(ISNA(MATCH(O22+1,[1]Plan2!$A$1:$A$2,0)),0,1)</f>
        <v>0</v>
      </c>
      <c r="Y22">
        <f>IF(ISNA(MATCH(O22-1,[1]Plan2!$A$1:$A$2,0)),0,1)</f>
        <v>0</v>
      </c>
      <c r="Z22" t="s">
        <v>19</v>
      </c>
    </row>
    <row r="23" spans="1:26" x14ac:dyDescent="0.25">
      <c r="A23" t="str">
        <f t="shared" si="2"/>
        <v>2015-12-25T02:03:27-02:00</v>
      </c>
      <c r="B23">
        <f t="shared" si="3"/>
        <v>25</v>
      </c>
      <c r="C23">
        <f t="shared" si="4"/>
        <v>11</v>
      </c>
      <c r="D23" t="str">
        <f t="shared" si="5"/>
        <v>2015-12-25</v>
      </c>
      <c r="E23" t="str">
        <f t="shared" si="6"/>
        <v>02:03:27-02:00</v>
      </c>
      <c r="F23">
        <f t="shared" si="7"/>
        <v>9</v>
      </c>
      <c r="G23" t="str">
        <f t="shared" si="8"/>
        <v>02:03:27</v>
      </c>
      <c r="H23" t="str">
        <f t="shared" si="9"/>
        <v>02</v>
      </c>
      <c r="I23" t="str">
        <f t="shared" si="10"/>
        <v>03</v>
      </c>
      <c r="J23" t="str">
        <f t="shared" si="11"/>
        <v>27</v>
      </c>
      <c r="K23">
        <f t="shared" si="12"/>
        <v>2.0499999999999998</v>
      </c>
      <c r="L23" t="str">
        <f t="shared" si="23"/>
        <v>2015</v>
      </c>
      <c r="M23" t="str">
        <f t="shared" si="13"/>
        <v>12</v>
      </c>
      <c r="N23" t="str">
        <f t="shared" si="14"/>
        <v>25</v>
      </c>
      <c r="O23" s="6">
        <f t="shared" si="15"/>
        <v>42363</v>
      </c>
      <c r="P23">
        <f t="shared" si="16"/>
        <v>6</v>
      </c>
      <c r="Q23">
        <f t="shared" si="17"/>
        <v>0</v>
      </c>
      <c r="R23">
        <f t="shared" si="18"/>
        <v>0</v>
      </c>
      <c r="S23">
        <f t="shared" si="19"/>
        <v>0</v>
      </c>
      <c r="T23">
        <f t="shared" si="20"/>
        <v>1</v>
      </c>
      <c r="U23">
        <f t="shared" si="21"/>
        <v>0</v>
      </c>
      <c r="V23">
        <f t="shared" si="22"/>
        <v>0</v>
      </c>
      <c r="W23">
        <f>IF(ISNA(MATCH(O23,[1]Plan2!$A$1:$A$2,0)),0,1)</f>
        <v>1</v>
      </c>
      <c r="X23">
        <f>IF(ISNA(MATCH(O23+1,[1]Plan2!$A$1:$A$2,0)),0,1)</f>
        <v>0</v>
      </c>
      <c r="Y23">
        <f>IF(ISNA(MATCH(O23-1,[1]Plan2!$A$1:$A$2,0)),0,1)</f>
        <v>0</v>
      </c>
      <c r="Z23" t="s">
        <v>20</v>
      </c>
    </row>
    <row r="24" spans="1:26" x14ac:dyDescent="0.25">
      <c r="A24" t="str">
        <f t="shared" si="2"/>
        <v>2015-12-25T02:18:30-02:00</v>
      </c>
      <c r="B24">
        <f t="shared" si="3"/>
        <v>25</v>
      </c>
      <c r="C24">
        <f t="shared" si="4"/>
        <v>11</v>
      </c>
      <c r="D24" t="str">
        <f t="shared" si="5"/>
        <v>2015-12-25</v>
      </c>
      <c r="E24" t="str">
        <f t="shared" si="6"/>
        <v>02:18:30-02:00</v>
      </c>
      <c r="F24">
        <f t="shared" si="7"/>
        <v>9</v>
      </c>
      <c r="G24" t="str">
        <f t="shared" si="8"/>
        <v>02:18:30</v>
      </c>
      <c r="H24" t="str">
        <f t="shared" si="9"/>
        <v>02</v>
      </c>
      <c r="I24" t="str">
        <f t="shared" si="10"/>
        <v>18</v>
      </c>
      <c r="J24" t="str">
        <f t="shared" si="11"/>
        <v>30</v>
      </c>
      <c r="K24">
        <f t="shared" si="12"/>
        <v>2.2999999999999998</v>
      </c>
      <c r="L24" t="str">
        <f t="shared" si="23"/>
        <v>2015</v>
      </c>
      <c r="M24" t="str">
        <f t="shared" si="13"/>
        <v>12</v>
      </c>
      <c r="N24" t="str">
        <f t="shared" si="14"/>
        <v>25</v>
      </c>
      <c r="O24" s="6">
        <f t="shared" si="15"/>
        <v>42363</v>
      </c>
      <c r="P24">
        <f t="shared" si="16"/>
        <v>6</v>
      </c>
      <c r="Q24">
        <f t="shared" si="17"/>
        <v>0</v>
      </c>
      <c r="R24">
        <f t="shared" si="18"/>
        <v>0</v>
      </c>
      <c r="S24">
        <f t="shared" si="19"/>
        <v>0</v>
      </c>
      <c r="T24">
        <f t="shared" si="20"/>
        <v>1</v>
      </c>
      <c r="U24">
        <f t="shared" si="21"/>
        <v>0</v>
      </c>
      <c r="V24">
        <f t="shared" si="22"/>
        <v>0</v>
      </c>
      <c r="W24">
        <f>IF(ISNA(MATCH(O24,[1]Plan2!$A$1:$A$2,0)),0,1)</f>
        <v>1</v>
      </c>
      <c r="X24">
        <f>IF(ISNA(MATCH(O24+1,[1]Plan2!$A$1:$A$2,0)),0,1)</f>
        <v>0</v>
      </c>
      <c r="Y24">
        <f>IF(ISNA(MATCH(O24-1,[1]Plan2!$A$1:$A$2,0)),0,1)</f>
        <v>0</v>
      </c>
      <c r="Z24" t="s">
        <v>21</v>
      </c>
    </row>
    <row r="25" spans="1:26" x14ac:dyDescent="0.25">
      <c r="A25" t="str">
        <f t="shared" si="2"/>
        <v>2015-12-25T02:33:34-02:00</v>
      </c>
      <c r="B25">
        <f t="shared" si="3"/>
        <v>25</v>
      </c>
      <c r="C25">
        <f t="shared" si="4"/>
        <v>11</v>
      </c>
      <c r="D25" t="str">
        <f t="shared" si="5"/>
        <v>2015-12-25</v>
      </c>
      <c r="E25" t="str">
        <f t="shared" si="6"/>
        <v>02:33:34-02:00</v>
      </c>
      <c r="F25">
        <f t="shared" si="7"/>
        <v>9</v>
      </c>
      <c r="G25" t="str">
        <f t="shared" si="8"/>
        <v>02:33:34</v>
      </c>
      <c r="H25" t="str">
        <f t="shared" si="9"/>
        <v>02</v>
      </c>
      <c r="I25" t="str">
        <f t="shared" si="10"/>
        <v>33</v>
      </c>
      <c r="J25" t="str">
        <f t="shared" si="11"/>
        <v>34</v>
      </c>
      <c r="K25">
        <f t="shared" si="12"/>
        <v>2.5499999999999998</v>
      </c>
      <c r="L25" t="str">
        <f t="shared" si="23"/>
        <v>2015</v>
      </c>
      <c r="M25" t="str">
        <f t="shared" si="13"/>
        <v>12</v>
      </c>
      <c r="N25" t="str">
        <f t="shared" si="14"/>
        <v>25</v>
      </c>
      <c r="O25" s="6">
        <f t="shared" si="15"/>
        <v>42363</v>
      </c>
      <c r="P25">
        <f t="shared" si="16"/>
        <v>6</v>
      </c>
      <c r="Q25">
        <f t="shared" si="17"/>
        <v>0</v>
      </c>
      <c r="R25">
        <f t="shared" si="18"/>
        <v>0</v>
      </c>
      <c r="S25">
        <f t="shared" si="19"/>
        <v>0</v>
      </c>
      <c r="T25">
        <f t="shared" si="20"/>
        <v>1</v>
      </c>
      <c r="U25">
        <f t="shared" si="21"/>
        <v>0</v>
      </c>
      <c r="V25">
        <f t="shared" si="22"/>
        <v>0</v>
      </c>
      <c r="W25">
        <f>IF(ISNA(MATCH(O25,[1]Plan2!$A$1:$A$2,0)),0,1)</f>
        <v>1</v>
      </c>
      <c r="X25">
        <f>IF(ISNA(MATCH(O25+1,[1]Plan2!$A$1:$A$2,0)),0,1)</f>
        <v>0</v>
      </c>
      <c r="Y25">
        <f>IF(ISNA(MATCH(O25-1,[1]Plan2!$A$1:$A$2,0)),0,1)</f>
        <v>0</v>
      </c>
      <c r="Z25" t="s">
        <v>22</v>
      </c>
    </row>
    <row r="26" spans="1:26" x14ac:dyDescent="0.25">
      <c r="A26" t="str">
        <f t="shared" si="2"/>
        <v>2016-01-20T22:56:50-02:00</v>
      </c>
      <c r="B26">
        <f t="shared" si="3"/>
        <v>25</v>
      </c>
      <c r="C26">
        <f t="shared" si="4"/>
        <v>11</v>
      </c>
      <c r="D26" t="str">
        <f t="shared" si="5"/>
        <v>2016-01-20</v>
      </c>
      <c r="E26" t="str">
        <f t="shared" si="6"/>
        <v>22:56:50-02:00</v>
      </c>
      <c r="F26">
        <f t="shared" si="7"/>
        <v>9</v>
      </c>
      <c r="G26" t="str">
        <f t="shared" si="8"/>
        <v>22:56:50</v>
      </c>
      <c r="H26" t="str">
        <f t="shared" si="9"/>
        <v>22</v>
      </c>
      <c r="I26" t="str">
        <f t="shared" si="10"/>
        <v>56</v>
      </c>
      <c r="J26" t="str">
        <f t="shared" si="11"/>
        <v>50</v>
      </c>
      <c r="K26">
        <f t="shared" si="12"/>
        <v>22.933333333333334</v>
      </c>
      <c r="L26" t="str">
        <f t="shared" si="23"/>
        <v>2016</v>
      </c>
      <c r="M26" t="str">
        <f t="shared" si="13"/>
        <v>01</v>
      </c>
      <c r="N26" t="str">
        <f t="shared" si="14"/>
        <v>20</v>
      </c>
      <c r="O26" s="6">
        <f t="shared" si="15"/>
        <v>42389</v>
      </c>
      <c r="P26">
        <f t="shared" si="16"/>
        <v>4</v>
      </c>
      <c r="Q26">
        <f t="shared" si="17"/>
        <v>1</v>
      </c>
      <c r="R26">
        <f t="shared" si="18"/>
        <v>0</v>
      </c>
      <c r="S26">
        <f t="shared" si="19"/>
        <v>0</v>
      </c>
      <c r="T26">
        <f t="shared" si="20"/>
        <v>0</v>
      </c>
      <c r="U26">
        <f t="shared" si="21"/>
        <v>0</v>
      </c>
      <c r="V26">
        <f t="shared" si="22"/>
        <v>0</v>
      </c>
      <c r="W26">
        <f>IF(ISNA(MATCH(O26,[1]Plan2!$A$1:$A$2,0)),0,1)</f>
        <v>0</v>
      </c>
      <c r="X26">
        <f>IF(ISNA(MATCH(O26+1,[1]Plan2!$A$1:$A$2,0)),0,1)</f>
        <v>0</v>
      </c>
      <c r="Y26">
        <f>IF(ISNA(MATCH(O26-1,[1]Plan2!$A$1:$A$2,0)),0,1)</f>
        <v>0</v>
      </c>
      <c r="Z26" t="s">
        <v>23</v>
      </c>
    </row>
    <row r="27" spans="1:26" x14ac:dyDescent="0.25">
      <c r="A27" t="str">
        <f t="shared" si="2"/>
        <v>2016-01-20T23:11:55-02:00</v>
      </c>
      <c r="B27">
        <f t="shared" si="3"/>
        <v>25</v>
      </c>
      <c r="C27">
        <f t="shared" si="4"/>
        <v>11</v>
      </c>
      <c r="D27" t="str">
        <f t="shared" si="5"/>
        <v>2016-01-20</v>
      </c>
      <c r="E27" t="str">
        <f t="shared" si="6"/>
        <v>23:11:55-02:00</v>
      </c>
      <c r="F27">
        <f t="shared" si="7"/>
        <v>9</v>
      </c>
      <c r="G27" t="str">
        <f t="shared" si="8"/>
        <v>23:11:55</v>
      </c>
      <c r="H27" t="str">
        <f t="shared" si="9"/>
        <v>23</v>
      </c>
      <c r="I27" t="str">
        <f t="shared" si="10"/>
        <v>11</v>
      </c>
      <c r="J27" t="str">
        <f t="shared" si="11"/>
        <v>55</v>
      </c>
      <c r="K27">
        <f t="shared" si="12"/>
        <v>23.183333333333334</v>
      </c>
      <c r="L27" t="str">
        <f t="shared" si="23"/>
        <v>2016</v>
      </c>
      <c r="M27" t="str">
        <f t="shared" si="13"/>
        <v>01</v>
      </c>
      <c r="N27" t="str">
        <f t="shared" si="14"/>
        <v>20</v>
      </c>
      <c r="O27" s="6">
        <f t="shared" si="15"/>
        <v>42389</v>
      </c>
      <c r="P27">
        <f t="shared" si="16"/>
        <v>4</v>
      </c>
      <c r="Q27">
        <f t="shared" si="17"/>
        <v>1</v>
      </c>
      <c r="R27">
        <f t="shared" si="18"/>
        <v>0</v>
      </c>
      <c r="S27">
        <f t="shared" si="19"/>
        <v>0</v>
      </c>
      <c r="T27">
        <f t="shared" si="20"/>
        <v>0</v>
      </c>
      <c r="U27">
        <f t="shared" si="21"/>
        <v>0</v>
      </c>
      <c r="V27">
        <f t="shared" si="22"/>
        <v>0</v>
      </c>
      <c r="W27">
        <f>IF(ISNA(MATCH(O27,[1]Plan2!$A$1:$A$2,0)),0,1)</f>
        <v>0</v>
      </c>
      <c r="X27">
        <f>IF(ISNA(MATCH(O27+1,[1]Plan2!$A$1:$A$2,0)),0,1)</f>
        <v>0</v>
      </c>
      <c r="Y27">
        <f>IF(ISNA(MATCH(O27-1,[1]Plan2!$A$1:$A$2,0)),0,1)</f>
        <v>0</v>
      </c>
      <c r="Z27" t="s">
        <v>24</v>
      </c>
    </row>
    <row r="28" spans="1:26" x14ac:dyDescent="0.25">
      <c r="A28" t="str">
        <f t="shared" si="2"/>
        <v>2016-01-20T23:27:01-02:00</v>
      </c>
      <c r="B28">
        <f t="shared" si="3"/>
        <v>25</v>
      </c>
      <c r="C28">
        <f t="shared" si="4"/>
        <v>11</v>
      </c>
      <c r="D28" t="str">
        <f t="shared" si="5"/>
        <v>2016-01-20</v>
      </c>
      <c r="E28" t="str">
        <f t="shared" si="6"/>
        <v>23:27:01-02:00</v>
      </c>
      <c r="F28">
        <f t="shared" si="7"/>
        <v>9</v>
      </c>
      <c r="G28" t="str">
        <f t="shared" si="8"/>
        <v>23:27:01</v>
      </c>
      <c r="H28" t="str">
        <f t="shared" si="9"/>
        <v>23</v>
      </c>
      <c r="I28" t="str">
        <f t="shared" si="10"/>
        <v>27</v>
      </c>
      <c r="J28" t="str">
        <f t="shared" si="11"/>
        <v>01</v>
      </c>
      <c r="K28">
        <f t="shared" si="12"/>
        <v>23.45</v>
      </c>
      <c r="L28" t="str">
        <f t="shared" si="23"/>
        <v>2016</v>
      </c>
      <c r="M28" t="str">
        <f t="shared" si="13"/>
        <v>01</v>
      </c>
      <c r="N28" t="str">
        <f t="shared" si="14"/>
        <v>20</v>
      </c>
      <c r="O28" s="6">
        <f t="shared" si="15"/>
        <v>42389</v>
      </c>
      <c r="P28">
        <f t="shared" si="16"/>
        <v>4</v>
      </c>
      <c r="Q28">
        <f t="shared" si="17"/>
        <v>1</v>
      </c>
      <c r="R28">
        <f t="shared" si="18"/>
        <v>0</v>
      </c>
      <c r="S28">
        <f t="shared" si="19"/>
        <v>0</v>
      </c>
      <c r="T28">
        <f t="shared" si="20"/>
        <v>0</v>
      </c>
      <c r="U28">
        <f t="shared" si="21"/>
        <v>0</v>
      </c>
      <c r="V28">
        <f t="shared" si="22"/>
        <v>0</v>
      </c>
      <c r="W28">
        <f>IF(ISNA(MATCH(O28,[1]Plan2!$A$1:$A$2,0)),0,1)</f>
        <v>0</v>
      </c>
      <c r="X28">
        <f>IF(ISNA(MATCH(O28+1,[1]Plan2!$A$1:$A$2,0)),0,1)</f>
        <v>0</v>
      </c>
      <c r="Y28">
        <f>IF(ISNA(MATCH(O28-1,[1]Plan2!$A$1:$A$2,0)),0,1)</f>
        <v>0</v>
      </c>
      <c r="Z28" t="s">
        <v>25</v>
      </c>
    </row>
    <row r="29" spans="1:26" x14ac:dyDescent="0.25">
      <c r="A29" t="str">
        <f t="shared" si="2"/>
        <v>2016-01-20T23:42:05-02:00</v>
      </c>
      <c r="B29">
        <f t="shared" si="3"/>
        <v>25</v>
      </c>
      <c r="C29">
        <f t="shared" si="4"/>
        <v>11</v>
      </c>
      <c r="D29" t="str">
        <f t="shared" si="5"/>
        <v>2016-01-20</v>
      </c>
      <c r="E29" t="str">
        <f t="shared" si="6"/>
        <v>23:42:05-02:00</v>
      </c>
      <c r="F29">
        <f t="shared" si="7"/>
        <v>9</v>
      </c>
      <c r="G29" t="str">
        <f t="shared" si="8"/>
        <v>23:42:05</v>
      </c>
      <c r="H29" t="str">
        <f t="shared" si="9"/>
        <v>23</v>
      </c>
      <c r="I29" t="str">
        <f t="shared" si="10"/>
        <v>42</v>
      </c>
      <c r="J29" t="str">
        <f t="shared" si="11"/>
        <v>05</v>
      </c>
      <c r="K29">
        <f t="shared" si="12"/>
        <v>23.7</v>
      </c>
      <c r="L29" t="str">
        <f t="shared" si="23"/>
        <v>2016</v>
      </c>
      <c r="M29" t="str">
        <f t="shared" si="13"/>
        <v>01</v>
      </c>
      <c r="N29" t="str">
        <f t="shared" si="14"/>
        <v>20</v>
      </c>
      <c r="O29" s="6">
        <f t="shared" si="15"/>
        <v>42389</v>
      </c>
      <c r="P29">
        <f t="shared" si="16"/>
        <v>4</v>
      </c>
      <c r="Q29">
        <f t="shared" si="17"/>
        <v>1</v>
      </c>
      <c r="R29">
        <f t="shared" si="18"/>
        <v>0</v>
      </c>
      <c r="S29">
        <f t="shared" si="19"/>
        <v>0</v>
      </c>
      <c r="T29">
        <f t="shared" si="20"/>
        <v>0</v>
      </c>
      <c r="U29">
        <f t="shared" si="21"/>
        <v>0</v>
      </c>
      <c r="V29">
        <f t="shared" si="22"/>
        <v>0</v>
      </c>
      <c r="W29">
        <f>IF(ISNA(MATCH(O29,[1]Plan2!$A$1:$A$2,0)),0,1)</f>
        <v>0</v>
      </c>
      <c r="X29">
        <f>IF(ISNA(MATCH(O29+1,[1]Plan2!$A$1:$A$2,0)),0,1)</f>
        <v>0</v>
      </c>
      <c r="Y29">
        <f>IF(ISNA(MATCH(O29-1,[1]Plan2!$A$1:$A$2,0)),0,1)</f>
        <v>0</v>
      </c>
      <c r="Z29" t="s">
        <v>26</v>
      </c>
    </row>
    <row r="30" spans="1:26" x14ac:dyDescent="0.25">
      <c r="A30" t="str">
        <f t="shared" si="2"/>
        <v>2016-01-20T23:57:08-02:00</v>
      </c>
      <c r="B30">
        <f t="shared" si="3"/>
        <v>25</v>
      </c>
      <c r="C30">
        <f t="shared" si="4"/>
        <v>11</v>
      </c>
      <c r="D30" t="str">
        <f t="shared" si="5"/>
        <v>2016-01-20</v>
      </c>
      <c r="E30" t="str">
        <f t="shared" si="6"/>
        <v>23:57:08-02:00</v>
      </c>
      <c r="F30">
        <f t="shared" si="7"/>
        <v>9</v>
      </c>
      <c r="G30" t="str">
        <f t="shared" si="8"/>
        <v>23:57:08</v>
      </c>
      <c r="H30" t="str">
        <f t="shared" si="9"/>
        <v>23</v>
      </c>
      <c r="I30" t="str">
        <f t="shared" si="10"/>
        <v>57</v>
      </c>
      <c r="J30" t="str">
        <f t="shared" si="11"/>
        <v>08</v>
      </c>
      <c r="K30">
        <f t="shared" si="12"/>
        <v>23.95</v>
      </c>
      <c r="L30" t="str">
        <f t="shared" si="23"/>
        <v>2016</v>
      </c>
      <c r="M30" t="str">
        <f t="shared" si="13"/>
        <v>01</v>
      </c>
      <c r="N30" t="str">
        <f t="shared" si="14"/>
        <v>20</v>
      </c>
      <c r="O30" s="6">
        <f t="shared" si="15"/>
        <v>42389</v>
      </c>
      <c r="P30">
        <f t="shared" si="16"/>
        <v>4</v>
      </c>
      <c r="Q30">
        <f t="shared" si="17"/>
        <v>1</v>
      </c>
      <c r="R30">
        <f t="shared" si="18"/>
        <v>0</v>
      </c>
      <c r="S30">
        <f t="shared" si="19"/>
        <v>0</v>
      </c>
      <c r="T30">
        <f t="shared" si="20"/>
        <v>0</v>
      </c>
      <c r="U30">
        <f t="shared" si="21"/>
        <v>0</v>
      </c>
      <c r="V30">
        <f t="shared" si="22"/>
        <v>0</v>
      </c>
      <c r="W30">
        <f>IF(ISNA(MATCH(O30,[1]Plan2!$A$1:$A$2,0)),0,1)</f>
        <v>0</v>
      </c>
      <c r="X30">
        <f>IF(ISNA(MATCH(O30+1,[1]Plan2!$A$1:$A$2,0)),0,1)</f>
        <v>0</v>
      </c>
      <c r="Y30">
        <f>IF(ISNA(MATCH(O30-1,[1]Plan2!$A$1:$A$2,0)),0,1)</f>
        <v>0</v>
      </c>
      <c r="Z30" t="s">
        <v>27</v>
      </c>
    </row>
    <row r="31" spans="1:26" x14ac:dyDescent="0.25">
      <c r="A31" t="str">
        <f t="shared" si="2"/>
        <v>2016-01-21T00:12:12-02:00</v>
      </c>
      <c r="B31">
        <f t="shared" si="3"/>
        <v>25</v>
      </c>
      <c r="C31">
        <f t="shared" si="4"/>
        <v>11</v>
      </c>
      <c r="D31" t="str">
        <f t="shared" si="5"/>
        <v>2016-01-21</v>
      </c>
      <c r="E31" t="str">
        <f t="shared" si="6"/>
        <v>00:12:12-02:00</v>
      </c>
      <c r="F31">
        <f t="shared" si="7"/>
        <v>9</v>
      </c>
      <c r="G31" t="str">
        <f t="shared" si="8"/>
        <v>00:12:12</v>
      </c>
      <c r="H31" t="str">
        <f t="shared" si="9"/>
        <v>00</v>
      </c>
      <c r="I31" t="str">
        <f t="shared" si="10"/>
        <v>12</v>
      </c>
      <c r="J31" t="str">
        <f t="shared" si="11"/>
        <v>12</v>
      </c>
      <c r="K31">
        <f t="shared" si="12"/>
        <v>0.2</v>
      </c>
      <c r="L31" t="str">
        <f t="shared" si="23"/>
        <v>2016</v>
      </c>
      <c r="M31" t="str">
        <f t="shared" si="13"/>
        <v>01</v>
      </c>
      <c r="N31" t="str">
        <f t="shared" si="14"/>
        <v>21</v>
      </c>
      <c r="O31" s="6">
        <f t="shared" si="15"/>
        <v>42390</v>
      </c>
      <c r="P31">
        <f t="shared" si="16"/>
        <v>5</v>
      </c>
      <c r="Q31">
        <f t="shared" si="17"/>
        <v>1</v>
      </c>
      <c r="R31">
        <f t="shared" si="18"/>
        <v>0</v>
      </c>
      <c r="S31">
        <f t="shared" si="19"/>
        <v>0</v>
      </c>
      <c r="T31">
        <f t="shared" si="20"/>
        <v>0</v>
      </c>
      <c r="U31">
        <f t="shared" si="21"/>
        <v>0</v>
      </c>
      <c r="V31">
        <f t="shared" si="22"/>
        <v>0</v>
      </c>
      <c r="W31">
        <f>IF(ISNA(MATCH(O31,[1]Plan2!$A$1:$A$2,0)),0,1)</f>
        <v>0</v>
      </c>
      <c r="X31">
        <f>IF(ISNA(MATCH(O31+1,[1]Plan2!$A$1:$A$2,0)),0,1)</f>
        <v>0</v>
      </c>
      <c r="Y31">
        <f>IF(ISNA(MATCH(O31-1,[1]Plan2!$A$1:$A$2,0)),0,1)</f>
        <v>0</v>
      </c>
      <c r="Z31" t="s">
        <v>28</v>
      </c>
    </row>
    <row r="32" spans="1:26" x14ac:dyDescent="0.25">
      <c r="A32" t="str">
        <f t="shared" si="2"/>
        <v>2016-01-21T00:27:17-02:00</v>
      </c>
      <c r="B32">
        <f t="shared" si="3"/>
        <v>25</v>
      </c>
      <c r="C32">
        <f t="shared" si="4"/>
        <v>11</v>
      </c>
      <c r="D32" t="str">
        <f t="shared" si="5"/>
        <v>2016-01-21</v>
      </c>
      <c r="E32" t="str">
        <f t="shared" si="6"/>
        <v>00:27:17-02:00</v>
      </c>
      <c r="F32">
        <f t="shared" si="7"/>
        <v>9</v>
      </c>
      <c r="G32" t="str">
        <f t="shared" si="8"/>
        <v>00:27:17</v>
      </c>
      <c r="H32" t="str">
        <f t="shared" si="9"/>
        <v>00</v>
      </c>
      <c r="I32" t="str">
        <f t="shared" si="10"/>
        <v>27</v>
      </c>
      <c r="J32" t="str">
        <f t="shared" si="11"/>
        <v>17</v>
      </c>
      <c r="K32">
        <f t="shared" si="12"/>
        <v>0.45</v>
      </c>
      <c r="L32" t="str">
        <f t="shared" si="23"/>
        <v>2016</v>
      </c>
      <c r="M32" t="str">
        <f t="shared" si="13"/>
        <v>01</v>
      </c>
      <c r="N32" t="str">
        <f t="shared" si="14"/>
        <v>21</v>
      </c>
      <c r="O32" s="6">
        <f t="shared" si="15"/>
        <v>42390</v>
      </c>
      <c r="P32">
        <f t="shared" si="16"/>
        <v>5</v>
      </c>
      <c r="Q32">
        <f t="shared" si="17"/>
        <v>1</v>
      </c>
      <c r="R32">
        <f t="shared" si="18"/>
        <v>0</v>
      </c>
      <c r="S32">
        <f t="shared" si="19"/>
        <v>0</v>
      </c>
      <c r="T32">
        <f t="shared" si="20"/>
        <v>0</v>
      </c>
      <c r="U32">
        <f t="shared" si="21"/>
        <v>0</v>
      </c>
      <c r="V32">
        <f t="shared" si="22"/>
        <v>0</v>
      </c>
      <c r="W32">
        <f>IF(ISNA(MATCH(O32,[1]Plan2!$A$1:$A$2,0)),0,1)</f>
        <v>0</v>
      </c>
      <c r="X32">
        <f>IF(ISNA(MATCH(O32+1,[1]Plan2!$A$1:$A$2,0)),0,1)</f>
        <v>0</v>
      </c>
      <c r="Y32">
        <f>IF(ISNA(MATCH(O32-1,[1]Plan2!$A$1:$A$2,0)),0,1)</f>
        <v>0</v>
      </c>
      <c r="Z32" t="s">
        <v>29</v>
      </c>
    </row>
    <row r="33" spans="1:26" x14ac:dyDescent="0.25">
      <c r="A33" t="str">
        <f t="shared" si="2"/>
        <v>2016-01-21T00:42:21-02:00</v>
      </c>
      <c r="B33">
        <f t="shared" si="3"/>
        <v>25</v>
      </c>
      <c r="C33">
        <f t="shared" si="4"/>
        <v>11</v>
      </c>
      <c r="D33" t="str">
        <f t="shared" si="5"/>
        <v>2016-01-21</v>
      </c>
      <c r="E33" t="str">
        <f t="shared" si="6"/>
        <v>00:42:21-02:00</v>
      </c>
      <c r="F33">
        <f t="shared" si="7"/>
        <v>9</v>
      </c>
      <c r="G33" t="str">
        <f t="shared" si="8"/>
        <v>00:42:21</v>
      </c>
      <c r="H33" t="str">
        <f t="shared" si="9"/>
        <v>00</v>
      </c>
      <c r="I33" t="str">
        <f t="shared" si="10"/>
        <v>42</v>
      </c>
      <c r="J33" t="str">
        <f t="shared" si="11"/>
        <v>21</v>
      </c>
      <c r="K33">
        <f t="shared" si="12"/>
        <v>0.7</v>
      </c>
      <c r="L33" t="str">
        <f t="shared" si="23"/>
        <v>2016</v>
      </c>
      <c r="M33" t="str">
        <f t="shared" si="13"/>
        <v>01</v>
      </c>
      <c r="N33" t="str">
        <f t="shared" si="14"/>
        <v>21</v>
      </c>
      <c r="O33" s="6">
        <f t="shared" si="15"/>
        <v>42390</v>
      </c>
      <c r="P33">
        <f t="shared" si="16"/>
        <v>5</v>
      </c>
      <c r="Q33">
        <f t="shared" si="17"/>
        <v>1</v>
      </c>
      <c r="R33">
        <f t="shared" si="18"/>
        <v>0</v>
      </c>
      <c r="S33">
        <f t="shared" si="19"/>
        <v>0</v>
      </c>
      <c r="T33">
        <f t="shared" si="20"/>
        <v>0</v>
      </c>
      <c r="U33">
        <f t="shared" si="21"/>
        <v>0</v>
      </c>
      <c r="V33">
        <f t="shared" si="22"/>
        <v>0</v>
      </c>
      <c r="W33">
        <f>IF(ISNA(MATCH(O33,[1]Plan2!$A$1:$A$2,0)),0,1)</f>
        <v>0</v>
      </c>
      <c r="X33">
        <f>IF(ISNA(MATCH(O33+1,[1]Plan2!$A$1:$A$2,0)),0,1)</f>
        <v>0</v>
      </c>
      <c r="Y33">
        <f>IF(ISNA(MATCH(O33-1,[1]Plan2!$A$1:$A$2,0)),0,1)</f>
        <v>0</v>
      </c>
      <c r="Z33" t="s">
        <v>30</v>
      </c>
    </row>
    <row r="34" spans="1:26" x14ac:dyDescent="0.25">
      <c r="A34" t="str">
        <f t="shared" si="2"/>
        <v>2016-01-21T00:57:24-02:00</v>
      </c>
      <c r="B34">
        <f t="shared" si="3"/>
        <v>25</v>
      </c>
      <c r="C34">
        <f t="shared" si="4"/>
        <v>11</v>
      </c>
      <c r="D34" t="str">
        <f t="shared" si="5"/>
        <v>2016-01-21</v>
      </c>
      <c r="E34" t="str">
        <f t="shared" si="6"/>
        <v>00:57:24-02:00</v>
      </c>
      <c r="F34">
        <f t="shared" si="7"/>
        <v>9</v>
      </c>
      <c r="G34" t="str">
        <f t="shared" si="8"/>
        <v>00:57:24</v>
      </c>
      <c r="H34" t="str">
        <f t="shared" si="9"/>
        <v>00</v>
      </c>
      <c r="I34" t="str">
        <f t="shared" si="10"/>
        <v>57</v>
      </c>
      <c r="J34" t="str">
        <f t="shared" si="11"/>
        <v>24</v>
      </c>
      <c r="K34">
        <f t="shared" si="12"/>
        <v>0.95</v>
      </c>
      <c r="L34" t="str">
        <f t="shared" si="23"/>
        <v>2016</v>
      </c>
      <c r="M34" t="str">
        <f t="shared" si="13"/>
        <v>01</v>
      </c>
      <c r="N34" t="str">
        <f t="shared" si="14"/>
        <v>21</v>
      </c>
      <c r="O34" s="6">
        <f t="shared" si="15"/>
        <v>42390</v>
      </c>
      <c r="P34">
        <f t="shared" si="16"/>
        <v>5</v>
      </c>
      <c r="Q34">
        <f t="shared" si="17"/>
        <v>1</v>
      </c>
      <c r="R34">
        <f t="shared" si="18"/>
        <v>0</v>
      </c>
      <c r="S34">
        <f t="shared" si="19"/>
        <v>0</v>
      </c>
      <c r="T34">
        <f t="shared" si="20"/>
        <v>0</v>
      </c>
      <c r="U34">
        <f t="shared" si="21"/>
        <v>0</v>
      </c>
      <c r="V34">
        <f t="shared" si="22"/>
        <v>0</v>
      </c>
      <c r="W34">
        <f>IF(ISNA(MATCH(O34,[1]Plan2!$A$1:$A$2,0)),0,1)</f>
        <v>0</v>
      </c>
      <c r="X34">
        <f>IF(ISNA(MATCH(O34+1,[1]Plan2!$A$1:$A$2,0)),0,1)</f>
        <v>0</v>
      </c>
      <c r="Y34">
        <f>IF(ISNA(MATCH(O34-1,[1]Plan2!$A$1:$A$2,0)),0,1)</f>
        <v>0</v>
      </c>
      <c r="Z34" t="s">
        <v>31</v>
      </c>
    </row>
    <row r="35" spans="1:26" x14ac:dyDescent="0.25">
      <c r="A35" t="str">
        <f t="shared" si="2"/>
        <v>2016-01-21T01:12:27-02:00</v>
      </c>
      <c r="B35">
        <f t="shared" si="3"/>
        <v>25</v>
      </c>
      <c r="C35">
        <f t="shared" si="4"/>
        <v>11</v>
      </c>
      <c r="D35" t="str">
        <f t="shared" si="5"/>
        <v>2016-01-21</v>
      </c>
      <c r="E35" t="str">
        <f t="shared" si="6"/>
        <v>01:12:27-02:00</v>
      </c>
      <c r="F35">
        <f t="shared" si="7"/>
        <v>9</v>
      </c>
      <c r="G35" t="str">
        <f t="shared" si="8"/>
        <v>01:12:27</v>
      </c>
      <c r="H35" t="str">
        <f t="shared" si="9"/>
        <v>01</v>
      </c>
      <c r="I35" t="str">
        <f t="shared" si="10"/>
        <v>12</v>
      </c>
      <c r="J35" t="str">
        <f t="shared" si="11"/>
        <v>27</v>
      </c>
      <c r="K35">
        <f t="shared" si="12"/>
        <v>1.2</v>
      </c>
      <c r="L35" t="str">
        <f t="shared" si="23"/>
        <v>2016</v>
      </c>
      <c r="M35" t="str">
        <f t="shared" si="13"/>
        <v>01</v>
      </c>
      <c r="N35" t="str">
        <f t="shared" si="14"/>
        <v>21</v>
      </c>
      <c r="O35" s="6">
        <f t="shared" si="15"/>
        <v>42390</v>
      </c>
      <c r="P35">
        <f t="shared" si="16"/>
        <v>5</v>
      </c>
      <c r="Q35">
        <f t="shared" si="17"/>
        <v>1</v>
      </c>
      <c r="R35">
        <f t="shared" si="18"/>
        <v>0</v>
      </c>
      <c r="S35">
        <f t="shared" si="19"/>
        <v>0</v>
      </c>
      <c r="T35">
        <f t="shared" si="20"/>
        <v>0</v>
      </c>
      <c r="U35">
        <f t="shared" si="21"/>
        <v>0</v>
      </c>
      <c r="V35">
        <f t="shared" si="22"/>
        <v>0</v>
      </c>
      <c r="W35">
        <f>IF(ISNA(MATCH(O35,[1]Plan2!$A$1:$A$2,0)),0,1)</f>
        <v>0</v>
      </c>
      <c r="X35">
        <f>IF(ISNA(MATCH(O35+1,[1]Plan2!$A$1:$A$2,0)),0,1)</f>
        <v>0</v>
      </c>
      <c r="Y35">
        <f>IF(ISNA(MATCH(O35-1,[1]Plan2!$A$1:$A$2,0)),0,1)</f>
        <v>0</v>
      </c>
      <c r="Z35" t="s">
        <v>32</v>
      </c>
    </row>
    <row r="36" spans="1:26" x14ac:dyDescent="0.25">
      <c r="A36" t="str">
        <f t="shared" si="2"/>
        <v>2016-01-21T01:27:31-02:00</v>
      </c>
      <c r="B36">
        <f t="shared" si="3"/>
        <v>25</v>
      </c>
      <c r="C36">
        <f t="shared" si="4"/>
        <v>11</v>
      </c>
      <c r="D36" t="str">
        <f t="shared" si="5"/>
        <v>2016-01-21</v>
      </c>
      <c r="E36" t="str">
        <f t="shared" si="6"/>
        <v>01:27:31-02:00</v>
      </c>
      <c r="F36">
        <f t="shared" si="7"/>
        <v>9</v>
      </c>
      <c r="G36" t="str">
        <f t="shared" si="8"/>
        <v>01:27:31</v>
      </c>
      <c r="H36" t="str">
        <f t="shared" si="9"/>
        <v>01</v>
      </c>
      <c r="I36" t="str">
        <f t="shared" si="10"/>
        <v>27</v>
      </c>
      <c r="J36" t="str">
        <f t="shared" si="11"/>
        <v>31</v>
      </c>
      <c r="K36">
        <f t="shared" si="12"/>
        <v>1.45</v>
      </c>
      <c r="L36" t="str">
        <f t="shared" si="23"/>
        <v>2016</v>
      </c>
      <c r="M36" t="str">
        <f t="shared" si="13"/>
        <v>01</v>
      </c>
      <c r="N36" t="str">
        <f t="shared" si="14"/>
        <v>21</v>
      </c>
      <c r="O36" s="6">
        <f t="shared" si="15"/>
        <v>42390</v>
      </c>
      <c r="P36">
        <f t="shared" si="16"/>
        <v>5</v>
      </c>
      <c r="Q36">
        <f t="shared" si="17"/>
        <v>1</v>
      </c>
      <c r="R36">
        <f t="shared" si="18"/>
        <v>0</v>
      </c>
      <c r="S36">
        <f t="shared" si="19"/>
        <v>0</v>
      </c>
      <c r="T36">
        <f t="shared" si="20"/>
        <v>0</v>
      </c>
      <c r="U36">
        <f t="shared" si="21"/>
        <v>0</v>
      </c>
      <c r="V36">
        <f t="shared" si="22"/>
        <v>0</v>
      </c>
      <c r="W36">
        <f>IF(ISNA(MATCH(O36,[1]Plan2!$A$1:$A$2,0)),0,1)</f>
        <v>0</v>
      </c>
      <c r="X36">
        <f>IF(ISNA(MATCH(O36+1,[1]Plan2!$A$1:$A$2,0)),0,1)</f>
        <v>0</v>
      </c>
      <c r="Y36">
        <f>IF(ISNA(MATCH(O36-1,[1]Plan2!$A$1:$A$2,0)),0,1)</f>
        <v>0</v>
      </c>
      <c r="Z36" t="s">
        <v>33</v>
      </c>
    </row>
    <row r="37" spans="1:26" x14ac:dyDescent="0.25">
      <c r="A37" t="str">
        <f t="shared" si="2"/>
        <v>2016-01-21T01:42:34-02:00</v>
      </c>
      <c r="B37">
        <f t="shared" si="3"/>
        <v>25</v>
      </c>
      <c r="C37">
        <f t="shared" si="4"/>
        <v>11</v>
      </c>
      <c r="D37" t="str">
        <f t="shared" si="5"/>
        <v>2016-01-21</v>
      </c>
      <c r="E37" t="str">
        <f t="shared" si="6"/>
        <v>01:42:34-02:00</v>
      </c>
      <c r="F37">
        <f t="shared" si="7"/>
        <v>9</v>
      </c>
      <c r="G37" t="str">
        <f t="shared" si="8"/>
        <v>01:42:34</v>
      </c>
      <c r="H37" t="str">
        <f t="shared" si="9"/>
        <v>01</v>
      </c>
      <c r="I37" t="str">
        <f t="shared" si="10"/>
        <v>42</v>
      </c>
      <c r="J37" t="str">
        <f t="shared" si="11"/>
        <v>34</v>
      </c>
      <c r="K37">
        <f t="shared" si="12"/>
        <v>1.7</v>
      </c>
      <c r="L37" t="str">
        <f t="shared" si="23"/>
        <v>2016</v>
      </c>
      <c r="M37" t="str">
        <f t="shared" si="13"/>
        <v>01</v>
      </c>
      <c r="N37" t="str">
        <f t="shared" si="14"/>
        <v>21</v>
      </c>
      <c r="O37" s="6">
        <f t="shared" si="15"/>
        <v>42390</v>
      </c>
      <c r="P37">
        <f t="shared" si="16"/>
        <v>5</v>
      </c>
      <c r="Q37">
        <f t="shared" si="17"/>
        <v>1</v>
      </c>
      <c r="R37">
        <f t="shared" si="18"/>
        <v>0</v>
      </c>
      <c r="S37">
        <f t="shared" si="19"/>
        <v>0</v>
      </c>
      <c r="T37">
        <f t="shared" si="20"/>
        <v>0</v>
      </c>
      <c r="U37">
        <f t="shared" si="21"/>
        <v>0</v>
      </c>
      <c r="V37">
        <f t="shared" si="22"/>
        <v>0</v>
      </c>
      <c r="W37">
        <f>IF(ISNA(MATCH(O37,[1]Plan2!$A$1:$A$2,0)),0,1)</f>
        <v>0</v>
      </c>
      <c r="X37">
        <f>IF(ISNA(MATCH(O37+1,[1]Plan2!$A$1:$A$2,0)),0,1)</f>
        <v>0</v>
      </c>
      <c r="Y37">
        <f>IF(ISNA(MATCH(O37-1,[1]Plan2!$A$1:$A$2,0)),0,1)</f>
        <v>0</v>
      </c>
      <c r="Z37" t="s">
        <v>34</v>
      </c>
    </row>
    <row r="38" spans="1:26" x14ac:dyDescent="0.25">
      <c r="A38" t="str">
        <f t="shared" si="2"/>
        <v>2016-01-21T01:57:38-02:00</v>
      </c>
      <c r="B38">
        <f t="shared" si="3"/>
        <v>25</v>
      </c>
      <c r="C38">
        <f t="shared" si="4"/>
        <v>11</v>
      </c>
      <c r="D38" t="str">
        <f t="shared" si="5"/>
        <v>2016-01-21</v>
      </c>
      <c r="E38" t="str">
        <f t="shared" si="6"/>
        <v>01:57:38-02:00</v>
      </c>
      <c r="F38">
        <f t="shared" si="7"/>
        <v>9</v>
      </c>
      <c r="G38" t="str">
        <f t="shared" si="8"/>
        <v>01:57:38</v>
      </c>
      <c r="H38" t="str">
        <f t="shared" si="9"/>
        <v>01</v>
      </c>
      <c r="I38" t="str">
        <f t="shared" si="10"/>
        <v>57</v>
      </c>
      <c r="J38" t="str">
        <f t="shared" si="11"/>
        <v>38</v>
      </c>
      <c r="K38">
        <f t="shared" si="12"/>
        <v>1.95</v>
      </c>
      <c r="L38" t="str">
        <f t="shared" si="23"/>
        <v>2016</v>
      </c>
      <c r="M38" t="str">
        <f t="shared" si="13"/>
        <v>01</v>
      </c>
      <c r="N38" t="str">
        <f t="shared" si="14"/>
        <v>21</v>
      </c>
      <c r="O38" s="6">
        <f t="shared" si="15"/>
        <v>42390</v>
      </c>
      <c r="P38">
        <f t="shared" si="16"/>
        <v>5</v>
      </c>
      <c r="Q38">
        <f t="shared" si="17"/>
        <v>1</v>
      </c>
      <c r="R38">
        <f t="shared" si="18"/>
        <v>0</v>
      </c>
      <c r="S38">
        <f t="shared" si="19"/>
        <v>0</v>
      </c>
      <c r="T38">
        <f t="shared" si="20"/>
        <v>0</v>
      </c>
      <c r="U38">
        <f t="shared" si="21"/>
        <v>0</v>
      </c>
      <c r="V38">
        <f t="shared" si="22"/>
        <v>0</v>
      </c>
      <c r="W38">
        <f>IF(ISNA(MATCH(O38,[1]Plan2!$A$1:$A$2,0)),0,1)</f>
        <v>0</v>
      </c>
      <c r="X38">
        <f>IF(ISNA(MATCH(O38+1,[1]Plan2!$A$1:$A$2,0)),0,1)</f>
        <v>0</v>
      </c>
      <c r="Y38">
        <f>IF(ISNA(MATCH(O38-1,[1]Plan2!$A$1:$A$2,0)),0,1)</f>
        <v>0</v>
      </c>
      <c r="Z38" t="s">
        <v>35</v>
      </c>
    </row>
    <row r="39" spans="1:26" x14ac:dyDescent="0.25">
      <c r="A39" t="str">
        <f t="shared" si="2"/>
        <v>2016-01-21T02:12:41-02:00</v>
      </c>
      <c r="B39">
        <f t="shared" si="3"/>
        <v>25</v>
      </c>
      <c r="C39">
        <f t="shared" si="4"/>
        <v>11</v>
      </c>
      <c r="D39" t="str">
        <f t="shared" si="5"/>
        <v>2016-01-21</v>
      </c>
      <c r="E39" t="str">
        <f t="shared" si="6"/>
        <v>02:12:41-02:00</v>
      </c>
      <c r="F39">
        <f t="shared" si="7"/>
        <v>9</v>
      </c>
      <c r="G39" t="str">
        <f t="shared" si="8"/>
        <v>02:12:41</v>
      </c>
      <c r="H39" t="str">
        <f t="shared" si="9"/>
        <v>02</v>
      </c>
      <c r="I39" t="str">
        <f t="shared" si="10"/>
        <v>12</v>
      </c>
      <c r="J39" t="str">
        <f t="shared" si="11"/>
        <v>41</v>
      </c>
      <c r="K39">
        <f t="shared" si="12"/>
        <v>2.2000000000000002</v>
      </c>
      <c r="L39" t="str">
        <f t="shared" si="23"/>
        <v>2016</v>
      </c>
      <c r="M39" t="str">
        <f t="shared" si="13"/>
        <v>01</v>
      </c>
      <c r="N39" t="str">
        <f t="shared" si="14"/>
        <v>21</v>
      </c>
      <c r="O39" s="6">
        <f t="shared" si="15"/>
        <v>42390</v>
      </c>
      <c r="P39">
        <f t="shared" si="16"/>
        <v>5</v>
      </c>
      <c r="Q39">
        <f t="shared" si="17"/>
        <v>1</v>
      </c>
      <c r="R39">
        <f t="shared" si="18"/>
        <v>0</v>
      </c>
      <c r="S39">
        <f t="shared" si="19"/>
        <v>0</v>
      </c>
      <c r="T39">
        <f t="shared" si="20"/>
        <v>0</v>
      </c>
      <c r="U39">
        <f t="shared" si="21"/>
        <v>0</v>
      </c>
      <c r="V39">
        <f t="shared" si="22"/>
        <v>0</v>
      </c>
      <c r="W39">
        <f>IF(ISNA(MATCH(O39,[1]Plan2!$A$1:$A$2,0)),0,1)</f>
        <v>0</v>
      </c>
      <c r="X39">
        <f>IF(ISNA(MATCH(O39+1,[1]Plan2!$A$1:$A$2,0)),0,1)</f>
        <v>0</v>
      </c>
      <c r="Y39">
        <f>IF(ISNA(MATCH(O39-1,[1]Plan2!$A$1:$A$2,0)),0,1)</f>
        <v>0</v>
      </c>
      <c r="Z39" t="s">
        <v>36</v>
      </c>
    </row>
    <row r="40" spans="1:26" x14ac:dyDescent="0.25">
      <c r="A40" t="str">
        <f t="shared" si="2"/>
        <v>2016-01-21T02:27:46-02:00</v>
      </c>
      <c r="B40">
        <f t="shared" si="3"/>
        <v>25</v>
      </c>
      <c r="C40">
        <f t="shared" si="4"/>
        <v>11</v>
      </c>
      <c r="D40" t="str">
        <f t="shared" si="5"/>
        <v>2016-01-21</v>
      </c>
      <c r="E40" t="str">
        <f t="shared" si="6"/>
        <v>02:27:46-02:00</v>
      </c>
      <c r="F40">
        <f t="shared" si="7"/>
        <v>9</v>
      </c>
      <c r="G40" t="str">
        <f t="shared" si="8"/>
        <v>02:27:46</v>
      </c>
      <c r="H40" t="str">
        <f t="shared" si="9"/>
        <v>02</v>
      </c>
      <c r="I40" t="str">
        <f t="shared" si="10"/>
        <v>27</v>
      </c>
      <c r="J40" t="str">
        <f t="shared" si="11"/>
        <v>46</v>
      </c>
      <c r="K40">
        <f t="shared" si="12"/>
        <v>2.4500000000000002</v>
      </c>
      <c r="L40" t="str">
        <f t="shared" si="23"/>
        <v>2016</v>
      </c>
      <c r="M40" t="str">
        <f t="shared" si="13"/>
        <v>01</v>
      </c>
      <c r="N40" t="str">
        <f t="shared" si="14"/>
        <v>21</v>
      </c>
      <c r="O40" s="6">
        <f t="shared" si="15"/>
        <v>42390</v>
      </c>
      <c r="P40">
        <f t="shared" si="16"/>
        <v>5</v>
      </c>
      <c r="Q40">
        <f t="shared" si="17"/>
        <v>1</v>
      </c>
      <c r="R40">
        <f t="shared" si="18"/>
        <v>0</v>
      </c>
      <c r="S40">
        <f t="shared" si="19"/>
        <v>0</v>
      </c>
      <c r="T40">
        <f t="shared" si="20"/>
        <v>0</v>
      </c>
      <c r="U40">
        <f t="shared" si="21"/>
        <v>0</v>
      </c>
      <c r="V40">
        <f t="shared" si="22"/>
        <v>0</v>
      </c>
      <c r="W40">
        <f>IF(ISNA(MATCH(O40,[1]Plan2!$A$1:$A$2,0)),0,1)</f>
        <v>0</v>
      </c>
      <c r="X40">
        <f>IF(ISNA(MATCH(O40+1,[1]Plan2!$A$1:$A$2,0)),0,1)</f>
        <v>0</v>
      </c>
      <c r="Y40">
        <f>IF(ISNA(MATCH(O40-1,[1]Plan2!$A$1:$A$2,0)),0,1)</f>
        <v>0</v>
      </c>
      <c r="Z40" t="s">
        <v>37</v>
      </c>
    </row>
    <row r="41" spans="1:26" x14ac:dyDescent="0.25">
      <c r="A41" t="str">
        <f t="shared" si="2"/>
        <v>2016-01-21T02:42:49-02:00</v>
      </c>
      <c r="B41">
        <f t="shared" si="3"/>
        <v>25</v>
      </c>
      <c r="C41">
        <f t="shared" si="4"/>
        <v>11</v>
      </c>
      <c r="D41" t="str">
        <f t="shared" si="5"/>
        <v>2016-01-21</v>
      </c>
      <c r="E41" t="str">
        <f t="shared" si="6"/>
        <v>02:42:49-02:00</v>
      </c>
      <c r="F41">
        <f t="shared" si="7"/>
        <v>9</v>
      </c>
      <c r="G41" t="str">
        <f t="shared" si="8"/>
        <v>02:42:49</v>
      </c>
      <c r="H41" t="str">
        <f t="shared" si="9"/>
        <v>02</v>
      </c>
      <c r="I41" t="str">
        <f t="shared" si="10"/>
        <v>42</v>
      </c>
      <c r="J41" t="str">
        <f t="shared" si="11"/>
        <v>49</v>
      </c>
      <c r="K41">
        <f t="shared" si="12"/>
        <v>2.7</v>
      </c>
      <c r="L41" t="str">
        <f t="shared" si="23"/>
        <v>2016</v>
      </c>
      <c r="M41" t="str">
        <f t="shared" si="13"/>
        <v>01</v>
      </c>
      <c r="N41" t="str">
        <f t="shared" si="14"/>
        <v>21</v>
      </c>
      <c r="O41" s="6">
        <f t="shared" si="15"/>
        <v>42390</v>
      </c>
      <c r="P41">
        <f t="shared" si="16"/>
        <v>5</v>
      </c>
      <c r="Q41">
        <f t="shared" si="17"/>
        <v>1</v>
      </c>
      <c r="R41">
        <f t="shared" si="18"/>
        <v>0</v>
      </c>
      <c r="S41">
        <f t="shared" si="19"/>
        <v>0</v>
      </c>
      <c r="T41">
        <f t="shared" si="20"/>
        <v>0</v>
      </c>
      <c r="U41">
        <f t="shared" si="21"/>
        <v>0</v>
      </c>
      <c r="V41">
        <f t="shared" si="22"/>
        <v>0</v>
      </c>
      <c r="W41">
        <f>IF(ISNA(MATCH(O41,[1]Plan2!$A$1:$A$2,0)),0,1)</f>
        <v>0</v>
      </c>
      <c r="X41">
        <f>IF(ISNA(MATCH(O41+1,[1]Plan2!$A$1:$A$2,0)),0,1)</f>
        <v>0</v>
      </c>
      <c r="Y41">
        <f>IF(ISNA(MATCH(O41-1,[1]Plan2!$A$1:$A$2,0)),0,1)</f>
        <v>0</v>
      </c>
      <c r="Z41" t="s">
        <v>38</v>
      </c>
    </row>
    <row r="42" spans="1:26" x14ac:dyDescent="0.25">
      <c r="A42" t="str">
        <f t="shared" si="2"/>
        <v>2016-01-21T02:57:53-02:00</v>
      </c>
      <c r="B42">
        <f t="shared" si="3"/>
        <v>25</v>
      </c>
      <c r="C42">
        <f t="shared" si="4"/>
        <v>11</v>
      </c>
      <c r="D42" t="str">
        <f t="shared" si="5"/>
        <v>2016-01-21</v>
      </c>
      <c r="E42" t="str">
        <f t="shared" si="6"/>
        <v>02:57:53-02:00</v>
      </c>
      <c r="F42">
        <f t="shared" si="7"/>
        <v>9</v>
      </c>
      <c r="G42" t="str">
        <f t="shared" si="8"/>
        <v>02:57:53</v>
      </c>
      <c r="H42" t="str">
        <f t="shared" si="9"/>
        <v>02</v>
      </c>
      <c r="I42" t="str">
        <f t="shared" si="10"/>
        <v>57</v>
      </c>
      <c r="J42" t="str">
        <f t="shared" si="11"/>
        <v>53</v>
      </c>
      <c r="K42">
        <f t="shared" si="12"/>
        <v>2.95</v>
      </c>
      <c r="L42" t="str">
        <f t="shared" si="23"/>
        <v>2016</v>
      </c>
      <c r="M42" t="str">
        <f t="shared" si="13"/>
        <v>01</v>
      </c>
      <c r="N42" t="str">
        <f t="shared" si="14"/>
        <v>21</v>
      </c>
      <c r="O42" s="6">
        <f t="shared" si="15"/>
        <v>42390</v>
      </c>
      <c r="P42">
        <f t="shared" si="16"/>
        <v>5</v>
      </c>
      <c r="Q42">
        <f t="shared" si="17"/>
        <v>1</v>
      </c>
      <c r="R42">
        <f t="shared" si="18"/>
        <v>0</v>
      </c>
      <c r="S42">
        <f t="shared" si="19"/>
        <v>0</v>
      </c>
      <c r="T42">
        <f t="shared" si="20"/>
        <v>0</v>
      </c>
      <c r="U42">
        <f t="shared" si="21"/>
        <v>0</v>
      </c>
      <c r="V42">
        <f t="shared" si="22"/>
        <v>0</v>
      </c>
      <c r="W42">
        <f>IF(ISNA(MATCH(O42,[1]Plan2!$A$1:$A$2,0)),0,1)</f>
        <v>0</v>
      </c>
      <c r="X42">
        <f>IF(ISNA(MATCH(O42+1,[1]Plan2!$A$1:$A$2,0)),0,1)</f>
        <v>0</v>
      </c>
      <c r="Y42">
        <f>IF(ISNA(MATCH(O42-1,[1]Plan2!$A$1:$A$2,0)),0,1)</f>
        <v>0</v>
      </c>
      <c r="Z42" t="s">
        <v>39</v>
      </c>
    </row>
    <row r="43" spans="1:26" x14ac:dyDescent="0.25">
      <c r="A43" t="str">
        <f t="shared" si="2"/>
        <v>2016-01-21T03:12:56-02:00</v>
      </c>
      <c r="B43">
        <f t="shared" si="3"/>
        <v>25</v>
      </c>
      <c r="C43">
        <f t="shared" si="4"/>
        <v>11</v>
      </c>
      <c r="D43" t="str">
        <f t="shared" si="5"/>
        <v>2016-01-21</v>
      </c>
      <c r="E43" t="str">
        <f t="shared" si="6"/>
        <v>03:12:56-02:00</v>
      </c>
      <c r="F43">
        <f t="shared" si="7"/>
        <v>9</v>
      </c>
      <c r="G43" t="str">
        <f t="shared" si="8"/>
        <v>03:12:56</v>
      </c>
      <c r="H43" t="str">
        <f t="shared" si="9"/>
        <v>03</v>
      </c>
      <c r="I43" t="str">
        <f t="shared" si="10"/>
        <v>12</v>
      </c>
      <c r="J43" t="str">
        <f t="shared" si="11"/>
        <v>56</v>
      </c>
      <c r="K43">
        <f t="shared" si="12"/>
        <v>3.2</v>
      </c>
      <c r="L43" t="str">
        <f t="shared" si="23"/>
        <v>2016</v>
      </c>
      <c r="M43" t="str">
        <f t="shared" si="13"/>
        <v>01</v>
      </c>
      <c r="N43" t="str">
        <f t="shared" si="14"/>
        <v>21</v>
      </c>
      <c r="O43" s="6">
        <f t="shared" si="15"/>
        <v>42390</v>
      </c>
      <c r="P43">
        <f t="shared" si="16"/>
        <v>5</v>
      </c>
      <c r="Q43">
        <f t="shared" si="17"/>
        <v>1</v>
      </c>
      <c r="R43">
        <f t="shared" si="18"/>
        <v>0</v>
      </c>
      <c r="S43">
        <f t="shared" si="19"/>
        <v>0</v>
      </c>
      <c r="T43">
        <f t="shared" si="20"/>
        <v>0</v>
      </c>
      <c r="U43">
        <f t="shared" si="21"/>
        <v>0</v>
      </c>
      <c r="V43">
        <f t="shared" si="22"/>
        <v>0</v>
      </c>
      <c r="W43">
        <f>IF(ISNA(MATCH(O43,[1]Plan2!$A$1:$A$2,0)),0,1)</f>
        <v>0</v>
      </c>
      <c r="X43">
        <f>IF(ISNA(MATCH(O43+1,[1]Plan2!$A$1:$A$2,0)),0,1)</f>
        <v>0</v>
      </c>
      <c r="Y43">
        <f>IF(ISNA(MATCH(O43-1,[1]Plan2!$A$1:$A$2,0)),0,1)</f>
        <v>0</v>
      </c>
      <c r="Z43" t="s">
        <v>40</v>
      </c>
    </row>
    <row r="44" spans="1:26" x14ac:dyDescent="0.25">
      <c r="A44" t="str">
        <f t="shared" si="2"/>
        <v>2016-01-21T03:27:59-02:00</v>
      </c>
      <c r="B44">
        <f t="shared" si="3"/>
        <v>25</v>
      </c>
      <c r="C44">
        <f t="shared" si="4"/>
        <v>11</v>
      </c>
      <c r="D44" t="str">
        <f t="shared" si="5"/>
        <v>2016-01-21</v>
      </c>
      <c r="E44" t="str">
        <f t="shared" si="6"/>
        <v>03:27:59-02:00</v>
      </c>
      <c r="F44">
        <f t="shared" si="7"/>
        <v>9</v>
      </c>
      <c r="G44" t="str">
        <f t="shared" si="8"/>
        <v>03:27:59</v>
      </c>
      <c r="H44" t="str">
        <f t="shared" si="9"/>
        <v>03</v>
      </c>
      <c r="I44" t="str">
        <f t="shared" si="10"/>
        <v>27</v>
      </c>
      <c r="J44" t="str">
        <f t="shared" si="11"/>
        <v>59</v>
      </c>
      <c r="K44">
        <f t="shared" si="12"/>
        <v>3.45</v>
      </c>
      <c r="L44" t="str">
        <f t="shared" si="23"/>
        <v>2016</v>
      </c>
      <c r="M44" t="str">
        <f t="shared" si="13"/>
        <v>01</v>
      </c>
      <c r="N44" t="str">
        <f t="shared" si="14"/>
        <v>21</v>
      </c>
      <c r="O44" s="6">
        <f t="shared" si="15"/>
        <v>42390</v>
      </c>
      <c r="P44">
        <f t="shared" si="16"/>
        <v>5</v>
      </c>
      <c r="Q44">
        <f t="shared" si="17"/>
        <v>1</v>
      </c>
      <c r="R44">
        <f t="shared" si="18"/>
        <v>0</v>
      </c>
      <c r="S44">
        <f t="shared" si="19"/>
        <v>0</v>
      </c>
      <c r="T44">
        <f t="shared" si="20"/>
        <v>0</v>
      </c>
      <c r="U44">
        <f t="shared" si="21"/>
        <v>0</v>
      </c>
      <c r="V44">
        <f t="shared" si="22"/>
        <v>0</v>
      </c>
      <c r="W44">
        <f>IF(ISNA(MATCH(O44,[1]Plan2!$A$1:$A$2,0)),0,1)</f>
        <v>0</v>
      </c>
      <c r="X44">
        <f>IF(ISNA(MATCH(O44+1,[1]Plan2!$A$1:$A$2,0)),0,1)</f>
        <v>0</v>
      </c>
      <c r="Y44">
        <f>IF(ISNA(MATCH(O44-1,[1]Plan2!$A$1:$A$2,0)),0,1)</f>
        <v>0</v>
      </c>
      <c r="Z44" t="s">
        <v>41</v>
      </c>
    </row>
    <row r="45" spans="1:26" x14ac:dyDescent="0.25">
      <c r="A45" t="str">
        <f t="shared" si="2"/>
        <v>2016-01-21T03:43:03-02:00</v>
      </c>
      <c r="B45">
        <f t="shared" si="3"/>
        <v>25</v>
      </c>
      <c r="C45">
        <f t="shared" si="4"/>
        <v>11</v>
      </c>
      <c r="D45" t="str">
        <f t="shared" si="5"/>
        <v>2016-01-21</v>
      </c>
      <c r="E45" t="str">
        <f t="shared" si="6"/>
        <v>03:43:03-02:00</v>
      </c>
      <c r="F45">
        <f t="shared" si="7"/>
        <v>9</v>
      </c>
      <c r="G45" t="str">
        <f t="shared" si="8"/>
        <v>03:43:03</v>
      </c>
      <c r="H45" t="str">
        <f t="shared" si="9"/>
        <v>03</v>
      </c>
      <c r="I45" t="str">
        <f t="shared" si="10"/>
        <v>43</v>
      </c>
      <c r="J45" t="str">
        <f t="shared" si="11"/>
        <v>03</v>
      </c>
      <c r="K45">
        <f t="shared" si="12"/>
        <v>3.7166666666666668</v>
      </c>
      <c r="L45" t="str">
        <f t="shared" si="23"/>
        <v>2016</v>
      </c>
      <c r="M45" t="str">
        <f t="shared" si="13"/>
        <v>01</v>
      </c>
      <c r="N45" t="str">
        <f t="shared" si="14"/>
        <v>21</v>
      </c>
      <c r="O45" s="6">
        <f t="shared" si="15"/>
        <v>42390</v>
      </c>
      <c r="P45">
        <f t="shared" si="16"/>
        <v>5</v>
      </c>
      <c r="Q45">
        <f t="shared" si="17"/>
        <v>1</v>
      </c>
      <c r="R45">
        <f t="shared" si="18"/>
        <v>0</v>
      </c>
      <c r="S45">
        <f t="shared" si="19"/>
        <v>0</v>
      </c>
      <c r="T45">
        <f t="shared" si="20"/>
        <v>0</v>
      </c>
      <c r="U45">
        <f t="shared" si="21"/>
        <v>0</v>
      </c>
      <c r="V45">
        <f t="shared" si="22"/>
        <v>0</v>
      </c>
      <c r="W45">
        <f>IF(ISNA(MATCH(O45,[1]Plan2!$A$1:$A$2,0)),0,1)</f>
        <v>0</v>
      </c>
      <c r="X45">
        <f>IF(ISNA(MATCH(O45+1,[1]Plan2!$A$1:$A$2,0)),0,1)</f>
        <v>0</v>
      </c>
      <c r="Y45">
        <f>IF(ISNA(MATCH(O45-1,[1]Plan2!$A$1:$A$2,0)),0,1)</f>
        <v>0</v>
      </c>
      <c r="Z45" t="s">
        <v>42</v>
      </c>
    </row>
    <row r="46" spans="1:26" x14ac:dyDescent="0.25">
      <c r="A46" t="str">
        <f t="shared" si="2"/>
        <v>2016-01-21T03:58:07-02:00</v>
      </c>
      <c r="B46">
        <f t="shared" si="3"/>
        <v>25</v>
      </c>
      <c r="C46">
        <f t="shared" si="4"/>
        <v>11</v>
      </c>
      <c r="D46" t="str">
        <f t="shared" si="5"/>
        <v>2016-01-21</v>
      </c>
      <c r="E46" t="str">
        <f t="shared" si="6"/>
        <v>03:58:07-02:00</v>
      </c>
      <c r="F46">
        <f t="shared" si="7"/>
        <v>9</v>
      </c>
      <c r="G46" t="str">
        <f t="shared" si="8"/>
        <v>03:58:07</v>
      </c>
      <c r="H46" t="str">
        <f t="shared" si="9"/>
        <v>03</v>
      </c>
      <c r="I46" t="str">
        <f t="shared" si="10"/>
        <v>58</v>
      </c>
      <c r="J46" t="str">
        <f t="shared" si="11"/>
        <v>07</v>
      </c>
      <c r="K46">
        <f t="shared" si="12"/>
        <v>3.9666666666666668</v>
      </c>
      <c r="L46" t="str">
        <f t="shared" si="23"/>
        <v>2016</v>
      </c>
      <c r="M46" t="str">
        <f t="shared" si="13"/>
        <v>01</v>
      </c>
      <c r="N46" t="str">
        <f t="shared" si="14"/>
        <v>21</v>
      </c>
      <c r="O46" s="6">
        <f t="shared" si="15"/>
        <v>42390</v>
      </c>
      <c r="P46">
        <f t="shared" si="16"/>
        <v>5</v>
      </c>
      <c r="Q46">
        <f t="shared" si="17"/>
        <v>1</v>
      </c>
      <c r="R46">
        <f t="shared" si="18"/>
        <v>0</v>
      </c>
      <c r="S46">
        <f t="shared" si="19"/>
        <v>0</v>
      </c>
      <c r="T46">
        <f t="shared" si="20"/>
        <v>0</v>
      </c>
      <c r="U46">
        <f t="shared" si="21"/>
        <v>0</v>
      </c>
      <c r="V46">
        <f t="shared" si="22"/>
        <v>0</v>
      </c>
      <c r="W46">
        <f>IF(ISNA(MATCH(O46,[1]Plan2!$A$1:$A$2,0)),0,1)</f>
        <v>0</v>
      </c>
      <c r="X46">
        <f>IF(ISNA(MATCH(O46+1,[1]Plan2!$A$1:$A$2,0)),0,1)</f>
        <v>0</v>
      </c>
      <c r="Y46">
        <f>IF(ISNA(MATCH(O46-1,[1]Plan2!$A$1:$A$2,0)),0,1)</f>
        <v>0</v>
      </c>
      <c r="Z46" t="s">
        <v>43</v>
      </c>
    </row>
    <row r="47" spans="1:26" x14ac:dyDescent="0.25">
      <c r="A47" t="str">
        <f t="shared" si="2"/>
        <v>2016-01-21T04:13:11-02:00</v>
      </c>
      <c r="B47">
        <f t="shared" si="3"/>
        <v>25</v>
      </c>
      <c r="C47">
        <f t="shared" si="4"/>
        <v>11</v>
      </c>
      <c r="D47" t="str">
        <f t="shared" si="5"/>
        <v>2016-01-21</v>
      </c>
      <c r="E47" t="str">
        <f t="shared" si="6"/>
        <v>04:13:11-02:00</v>
      </c>
      <c r="F47">
        <f t="shared" si="7"/>
        <v>9</v>
      </c>
      <c r="G47" t="str">
        <f t="shared" si="8"/>
        <v>04:13:11</v>
      </c>
      <c r="H47" t="str">
        <f t="shared" si="9"/>
        <v>04</v>
      </c>
      <c r="I47" t="str">
        <f t="shared" si="10"/>
        <v>13</v>
      </c>
      <c r="J47" t="str">
        <f t="shared" si="11"/>
        <v>11</v>
      </c>
      <c r="K47">
        <f t="shared" si="12"/>
        <v>4.2166666666666668</v>
      </c>
      <c r="L47" t="str">
        <f t="shared" si="23"/>
        <v>2016</v>
      </c>
      <c r="M47" t="str">
        <f t="shared" si="13"/>
        <v>01</v>
      </c>
      <c r="N47" t="str">
        <f t="shared" si="14"/>
        <v>21</v>
      </c>
      <c r="O47" s="6">
        <f t="shared" si="15"/>
        <v>42390</v>
      </c>
      <c r="P47">
        <f t="shared" si="16"/>
        <v>5</v>
      </c>
      <c r="Q47">
        <f t="shared" si="17"/>
        <v>1</v>
      </c>
      <c r="R47">
        <f t="shared" si="18"/>
        <v>0</v>
      </c>
      <c r="S47">
        <f t="shared" si="19"/>
        <v>0</v>
      </c>
      <c r="T47">
        <f t="shared" si="20"/>
        <v>0</v>
      </c>
      <c r="U47">
        <f t="shared" si="21"/>
        <v>0</v>
      </c>
      <c r="V47">
        <f t="shared" si="22"/>
        <v>0</v>
      </c>
      <c r="W47">
        <f>IF(ISNA(MATCH(O47,[1]Plan2!$A$1:$A$2,0)),0,1)</f>
        <v>0</v>
      </c>
      <c r="X47">
        <f>IF(ISNA(MATCH(O47+1,[1]Plan2!$A$1:$A$2,0)),0,1)</f>
        <v>0</v>
      </c>
      <c r="Y47">
        <f>IF(ISNA(MATCH(O47-1,[1]Plan2!$A$1:$A$2,0)),0,1)</f>
        <v>0</v>
      </c>
      <c r="Z47" t="s">
        <v>44</v>
      </c>
    </row>
    <row r="48" spans="1:26" x14ac:dyDescent="0.25">
      <c r="A48" t="str">
        <f t="shared" si="2"/>
        <v>2016-01-21T04:28:14-02:00</v>
      </c>
      <c r="B48">
        <f t="shared" si="3"/>
        <v>25</v>
      </c>
      <c r="C48">
        <f t="shared" si="4"/>
        <v>11</v>
      </c>
      <c r="D48" t="str">
        <f t="shared" si="5"/>
        <v>2016-01-21</v>
      </c>
      <c r="E48" t="str">
        <f t="shared" si="6"/>
        <v>04:28:14-02:00</v>
      </c>
      <c r="F48">
        <f t="shared" si="7"/>
        <v>9</v>
      </c>
      <c r="G48" t="str">
        <f t="shared" si="8"/>
        <v>04:28:14</v>
      </c>
      <c r="H48" t="str">
        <f t="shared" si="9"/>
        <v>04</v>
      </c>
      <c r="I48" t="str">
        <f t="shared" si="10"/>
        <v>28</v>
      </c>
      <c r="J48" t="str">
        <f t="shared" si="11"/>
        <v>14</v>
      </c>
      <c r="K48">
        <f t="shared" si="12"/>
        <v>4.4666666666666668</v>
      </c>
      <c r="L48" t="str">
        <f t="shared" si="23"/>
        <v>2016</v>
      </c>
      <c r="M48" t="str">
        <f t="shared" si="13"/>
        <v>01</v>
      </c>
      <c r="N48" t="str">
        <f t="shared" si="14"/>
        <v>21</v>
      </c>
      <c r="O48" s="6">
        <f t="shared" si="15"/>
        <v>42390</v>
      </c>
      <c r="P48">
        <f t="shared" si="16"/>
        <v>5</v>
      </c>
      <c r="Q48">
        <f t="shared" si="17"/>
        <v>1</v>
      </c>
      <c r="R48">
        <f t="shared" si="18"/>
        <v>0</v>
      </c>
      <c r="S48">
        <f t="shared" si="19"/>
        <v>0</v>
      </c>
      <c r="T48">
        <f t="shared" si="20"/>
        <v>0</v>
      </c>
      <c r="U48">
        <f t="shared" si="21"/>
        <v>0</v>
      </c>
      <c r="V48">
        <f t="shared" si="22"/>
        <v>0</v>
      </c>
      <c r="W48">
        <f>IF(ISNA(MATCH(O48,[1]Plan2!$A$1:$A$2,0)),0,1)</f>
        <v>0</v>
      </c>
      <c r="X48">
        <f>IF(ISNA(MATCH(O48+1,[1]Plan2!$A$1:$A$2,0)),0,1)</f>
        <v>0</v>
      </c>
      <c r="Y48">
        <f>IF(ISNA(MATCH(O48-1,[1]Plan2!$A$1:$A$2,0)),0,1)</f>
        <v>0</v>
      </c>
      <c r="Z48" t="s">
        <v>45</v>
      </c>
    </row>
    <row r="49" spans="1:26" x14ac:dyDescent="0.25">
      <c r="A49" t="str">
        <f t="shared" si="2"/>
        <v>2016-01-21T04:43:18-02:00</v>
      </c>
      <c r="B49">
        <f t="shared" si="3"/>
        <v>25</v>
      </c>
      <c r="C49">
        <f t="shared" si="4"/>
        <v>11</v>
      </c>
      <c r="D49" t="str">
        <f t="shared" si="5"/>
        <v>2016-01-21</v>
      </c>
      <c r="E49" t="str">
        <f t="shared" si="6"/>
        <v>04:43:18-02:00</v>
      </c>
      <c r="F49">
        <f t="shared" si="7"/>
        <v>9</v>
      </c>
      <c r="G49" t="str">
        <f t="shared" si="8"/>
        <v>04:43:18</v>
      </c>
      <c r="H49" t="str">
        <f t="shared" si="9"/>
        <v>04</v>
      </c>
      <c r="I49" t="str">
        <f t="shared" si="10"/>
        <v>43</v>
      </c>
      <c r="J49" t="str">
        <f t="shared" si="11"/>
        <v>18</v>
      </c>
      <c r="K49">
        <f t="shared" si="12"/>
        <v>4.7166666666666668</v>
      </c>
      <c r="L49" t="str">
        <f t="shared" si="23"/>
        <v>2016</v>
      </c>
      <c r="M49" t="str">
        <f t="shared" si="13"/>
        <v>01</v>
      </c>
      <c r="N49" t="str">
        <f t="shared" si="14"/>
        <v>21</v>
      </c>
      <c r="O49" s="6">
        <f t="shared" si="15"/>
        <v>42390</v>
      </c>
      <c r="P49">
        <f t="shared" si="16"/>
        <v>5</v>
      </c>
      <c r="Q49">
        <f t="shared" si="17"/>
        <v>1</v>
      </c>
      <c r="R49">
        <f t="shared" si="18"/>
        <v>0</v>
      </c>
      <c r="S49">
        <f t="shared" si="19"/>
        <v>0</v>
      </c>
      <c r="T49">
        <f t="shared" si="20"/>
        <v>0</v>
      </c>
      <c r="U49">
        <f t="shared" si="21"/>
        <v>0</v>
      </c>
      <c r="V49">
        <f t="shared" si="22"/>
        <v>0</v>
      </c>
      <c r="W49">
        <f>IF(ISNA(MATCH(O49,[1]Plan2!$A$1:$A$2,0)),0,1)</f>
        <v>0</v>
      </c>
      <c r="X49">
        <f>IF(ISNA(MATCH(O49+1,[1]Plan2!$A$1:$A$2,0)),0,1)</f>
        <v>0</v>
      </c>
      <c r="Y49">
        <f>IF(ISNA(MATCH(O49-1,[1]Plan2!$A$1:$A$2,0)),0,1)</f>
        <v>0</v>
      </c>
      <c r="Z49" t="s">
        <v>46</v>
      </c>
    </row>
    <row r="50" spans="1:26" x14ac:dyDescent="0.25">
      <c r="A50" t="str">
        <f t="shared" si="2"/>
        <v>2016-01-21T04:58:21-02:00</v>
      </c>
      <c r="B50">
        <f t="shared" si="3"/>
        <v>25</v>
      </c>
      <c r="C50">
        <f t="shared" si="4"/>
        <v>11</v>
      </c>
      <c r="D50" t="str">
        <f t="shared" si="5"/>
        <v>2016-01-21</v>
      </c>
      <c r="E50" t="str">
        <f t="shared" si="6"/>
        <v>04:58:21-02:00</v>
      </c>
      <c r="F50">
        <f t="shared" si="7"/>
        <v>9</v>
      </c>
      <c r="G50" t="str">
        <f t="shared" si="8"/>
        <v>04:58:21</v>
      </c>
      <c r="H50" t="str">
        <f t="shared" si="9"/>
        <v>04</v>
      </c>
      <c r="I50" t="str">
        <f t="shared" si="10"/>
        <v>58</v>
      </c>
      <c r="J50" t="str">
        <f t="shared" si="11"/>
        <v>21</v>
      </c>
      <c r="K50">
        <f t="shared" si="12"/>
        <v>4.9666666666666668</v>
      </c>
      <c r="L50" t="str">
        <f t="shared" si="23"/>
        <v>2016</v>
      </c>
      <c r="M50" t="str">
        <f t="shared" si="13"/>
        <v>01</v>
      </c>
      <c r="N50" t="str">
        <f t="shared" si="14"/>
        <v>21</v>
      </c>
      <c r="O50" s="6">
        <f t="shared" si="15"/>
        <v>42390</v>
      </c>
      <c r="P50">
        <f t="shared" si="16"/>
        <v>5</v>
      </c>
      <c r="Q50">
        <f t="shared" si="17"/>
        <v>1</v>
      </c>
      <c r="R50">
        <f t="shared" si="18"/>
        <v>0</v>
      </c>
      <c r="S50">
        <f t="shared" si="19"/>
        <v>0</v>
      </c>
      <c r="T50">
        <f t="shared" si="20"/>
        <v>0</v>
      </c>
      <c r="U50">
        <f t="shared" si="21"/>
        <v>0</v>
      </c>
      <c r="V50">
        <f t="shared" si="22"/>
        <v>0</v>
      </c>
      <c r="W50">
        <f>IF(ISNA(MATCH(O50,[1]Plan2!$A$1:$A$2,0)),0,1)</f>
        <v>0</v>
      </c>
      <c r="X50">
        <f>IF(ISNA(MATCH(O50+1,[1]Plan2!$A$1:$A$2,0)),0,1)</f>
        <v>0</v>
      </c>
      <c r="Y50">
        <f>IF(ISNA(MATCH(O50-1,[1]Plan2!$A$1:$A$2,0)),0,1)</f>
        <v>0</v>
      </c>
      <c r="Z50" t="s">
        <v>47</v>
      </c>
    </row>
    <row r="51" spans="1:26" x14ac:dyDescent="0.25">
      <c r="A51" t="str">
        <f t="shared" si="2"/>
        <v>2016-01-21T05:13:25-02:00</v>
      </c>
      <c r="B51">
        <f t="shared" si="3"/>
        <v>25</v>
      </c>
      <c r="C51">
        <f t="shared" si="4"/>
        <v>11</v>
      </c>
      <c r="D51" t="str">
        <f t="shared" si="5"/>
        <v>2016-01-21</v>
      </c>
      <c r="E51" t="str">
        <f t="shared" si="6"/>
        <v>05:13:25-02:00</v>
      </c>
      <c r="F51">
        <f t="shared" si="7"/>
        <v>9</v>
      </c>
      <c r="G51" t="str">
        <f t="shared" si="8"/>
        <v>05:13:25</v>
      </c>
      <c r="H51" t="str">
        <f t="shared" si="9"/>
        <v>05</v>
      </c>
      <c r="I51" t="str">
        <f t="shared" si="10"/>
        <v>13</v>
      </c>
      <c r="J51" t="str">
        <f t="shared" si="11"/>
        <v>25</v>
      </c>
      <c r="K51">
        <f t="shared" si="12"/>
        <v>5.2166666666666668</v>
      </c>
      <c r="L51" t="str">
        <f t="shared" si="23"/>
        <v>2016</v>
      </c>
      <c r="M51" t="str">
        <f t="shared" si="13"/>
        <v>01</v>
      </c>
      <c r="N51" t="str">
        <f t="shared" si="14"/>
        <v>21</v>
      </c>
      <c r="O51" s="6">
        <f t="shared" si="15"/>
        <v>42390</v>
      </c>
      <c r="P51">
        <f t="shared" si="16"/>
        <v>5</v>
      </c>
      <c r="Q51">
        <f t="shared" si="17"/>
        <v>1</v>
      </c>
      <c r="R51">
        <f t="shared" si="18"/>
        <v>0</v>
      </c>
      <c r="S51">
        <f t="shared" si="19"/>
        <v>0</v>
      </c>
      <c r="T51">
        <f t="shared" si="20"/>
        <v>0</v>
      </c>
      <c r="U51">
        <f t="shared" si="21"/>
        <v>0</v>
      </c>
      <c r="V51">
        <f t="shared" si="22"/>
        <v>0</v>
      </c>
      <c r="W51">
        <f>IF(ISNA(MATCH(O51,[1]Plan2!$A$1:$A$2,0)),0,1)</f>
        <v>0</v>
      </c>
      <c r="X51">
        <f>IF(ISNA(MATCH(O51+1,[1]Plan2!$A$1:$A$2,0)),0,1)</f>
        <v>0</v>
      </c>
      <c r="Y51">
        <f>IF(ISNA(MATCH(O51-1,[1]Plan2!$A$1:$A$2,0)),0,1)</f>
        <v>0</v>
      </c>
      <c r="Z51" t="s">
        <v>48</v>
      </c>
    </row>
    <row r="52" spans="1:26" x14ac:dyDescent="0.25">
      <c r="A52" t="str">
        <f t="shared" si="2"/>
        <v>2016-01-21T05:28:28-02:00</v>
      </c>
      <c r="B52">
        <f t="shared" si="3"/>
        <v>25</v>
      </c>
      <c r="C52">
        <f t="shared" si="4"/>
        <v>11</v>
      </c>
      <c r="D52" t="str">
        <f t="shared" si="5"/>
        <v>2016-01-21</v>
      </c>
      <c r="E52" t="str">
        <f t="shared" si="6"/>
        <v>05:28:28-02:00</v>
      </c>
      <c r="F52">
        <f t="shared" si="7"/>
        <v>9</v>
      </c>
      <c r="G52" t="str">
        <f t="shared" si="8"/>
        <v>05:28:28</v>
      </c>
      <c r="H52" t="str">
        <f t="shared" si="9"/>
        <v>05</v>
      </c>
      <c r="I52" t="str">
        <f t="shared" si="10"/>
        <v>28</v>
      </c>
      <c r="J52" t="str">
        <f t="shared" si="11"/>
        <v>28</v>
      </c>
      <c r="K52">
        <f t="shared" si="12"/>
        <v>5.4666666666666668</v>
      </c>
      <c r="L52" t="str">
        <f t="shared" si="23"/>
        <v>2016</v>
      </c>
      <c r="M52" t="str">
        <f t="shared" si="13"/>
        <v>01</v>
      </c>
      <c r="N52" t="str">
        <f t="shared" si="14"/>
        <v>21</v>
      </c>
      <c r="O52" s="6">
        <f t="shared" si="15"/>
        <v>42390</v>
      </c>
      <c r="P52">
        <f t="shared" si="16"/>
        <v>5</v>
      </c>
      <c r="Q52">
        <f t="shared" si="17"/>
        <v>1</v>
      </c>
      <c r="R52">
        <f t="shared" si="18"/>
        <v>0</v>
      </c>
      <c r="S52">
        <f t="shared" si="19"/>
        <v>0</v>
      </c>
      <c r="T52">
        <f t="shared" si="20"/>
        <v>0</v>
      </c>
      <c r="U52">
        <f t="shared" si="21"/>
        <v>0</v>
      </c>
      <c r="V52">
        <f t="shared" si="22"/>
        <v>0</v>
      </c>
      <c r="W52">
        <f>IF(ISNA(MATCH(O52,[1]Plan2!$A$1:$A$2,0)),0,1)</f>
        <v>0</v>
      </c>
      <c r="X52">
        <f>IF(ISNA(MATCH(O52+1,[1]Plan2!$A$1:$A$2,0)),0,1)</f>
        <v>0</v>
      </c>
      <c r="Y52">
        <f>IF(ISNA(MATCH(O52-1,[1]Plan2!$A$1:$A$2,0)),0,1)</f>
        <v>0</v>
      </c>
      <c r="Z52" t="s">
        <v>49</v>
      </c>
    </row>
    <row r="53" spans="1:26" x14ac:dyDescent="0.25">
      <c r="A53" t="str">
        <f t="shared" si="2"/>
        <v>2016-01-21T05:43:31-02:00</v>
      </c>
      <c r="B53">
        <f t="shared" si="3"/>
        <v>25</v>
      </c>
      <c r="C53">
        <f t="shared" si="4"/>
        <v>11</v>
      </c>
      <c r="D53" t="str">
        <f t="shared" si="5"/>
        <v>2016-01-21</v>
      </c>
      <c r="E53" t="str">
        <f t="shared" si="6"/>
        <v>05:43:31-02:00</v>
      </c>
      <c r="F53">
        <f t="shared" si="7"/>
        <v>9</v>
      </c>
      <c r="G53" t="str">
        <f t="shared" si="8"/>
        <v>05:43:31</v>
      </c>
      <c r="H53" t="str">
        <f t="shared" si="9"/>
        <v>05</v>
      </c>
      <c r="I53" t="str">
        <f t="shared" si="10"/>
        <v>43</v>
      </c>
      <c r="J53" t="str">
        <f t="shared" si="11"/>
        <v>31</v>
      </c>
      <c r="K53">
        <f t="shared" si="12"/>
        <v>5.7166666666666668</v>
      </c>
      <c r="L53" t="str">
        <f t="shared" si="23"/>
        <v>2016</v>
      </c>
      <c r="M53" t="str">
        <f t="shared" si="13"/>
        <v>01</v>
      </c>
      <c r="N53" t="str">
        <f t="shared" si="14"/>
        <v>21</v>
      </c>
      <c r="O53" s="6">
        <f t="shared" si="15"/>
        <v>42390</v>
      </c>
      <c r="P53">
        <f t="shared" si="16"/>
        <v>5</v>
      </c>
      <c r="Q53">
        <f t="shared" si="17"/>
        <v>1</v>
      </c>
      <c r="R53">
        <f t="shared" si="18"/>
        <v>0</v>
      </c>
      <c r="S53">
        <f t="shared" si="19"/>
        <v>0</v>
      </c>
      <c r="T53">
        <f t="shared" si="20"/>
        <v>0</v>
      </c>
      <c r="U53">
        <f t="shared" si="21"/>
        <v>0</v>
      </c>
      <c r="V53">
        <f t="shared" si="22"/>
        <v>0</v>
      </c>
      <c r="W53">
        <f>IF(ISNA(MATCH(O53,[1]Plan2!$A$1:$A$2,0)),0,1)</f>
        <v>0</v>
      </c>
      <c r="X53">
        <f>IF(ISNA(MATCH(O53+1,[1]Plan2!$A$1:$A$2,0)),0,1)</f>
        <v>0</v>
      </c>
      <c r="Y53">
        <f>IF(ISNA(MATCH(O53-1,[1]Plan2!$A$1:$A$2,0)),0,1)</f>
        <v>0</v>
      </c>
      <c r="Z53" t="s">
        <v>50</v>
      </c>
    </row>
    <row r="54" spans="1:26" x14ac:dyDescent="0.25">
      <c r="A54" t="str">
        <f t="shared" si="2"/>
        <v>2016-01-21T05:58:34-02:00</v>
      </c>
      <c r="B54">
        <f t="shared" si="3"/>
        <v>25</v>
      </c>
      <c r="C54">
        <f t="shared" si="4"/>
        <v>11</v>
      </c>
      <c r="D54" t="str">
        <f t="shared" si="5"/>
        <v>2016-01-21</v>
      </c>
      <c r="E54" t="str">
        <f t="shared" si="6"/>
        <v>05:58:34-02:00</v>
      </c>
      <c r="F54">
        <f t="shared" si="7"/>
        <v>9</v>
      </c>
      <c r="G54" t="str">
        <f t="shared" si="8"/>
        <v>05:58:34</v>
      </c>
      <c r="H54" t="str">
        <f t="shared" si="9"/>
        <v>05</v>
      </c>
      <c r="I54" t="str">
        <f t="shared" si="10"/>
        <v>58</v>
      </c>
      <c r="J54" t="str">
        <f t="shared" si="11"/>
        <v>34</v>
      </c>
      <c r="K54">
        <f t="shared" si="12"/>
        <v>5.9666666666666668</v>
      </c>
      <c r="L54" t="str">
        <f t="shared" si="23"/>
        <v>2016</v>
      </c>
      <c r="M54" t="str">
        <f t="shared" si="13"/>
        <v>01</v>
      </c>
      <c r="N54" t="str">
        <f t="shared" si="14"/>
        <v>21</v>
      </c>
      <c r="O54" s="6">
        <f t="shared" si="15"/>
        <v>42390</v>
      </c>
      <c r="P54">
        <f t="shared" si="16"/>
        <v>5</v>
      </c>
      <c r="Q54">
        <f t="shared" si="17"/>
        <v>1</v>
      </c>
      <c r="R54">
        <f t="shared" si="18"/>
        <v>0</v>
      </c>
      <c r="S54">
        <f t="shared" si="19"/>
        <v>0</v>
      </c>
      <c r="T54">
        <f t="shared" si="20"/>
        <v>0</v>
      </c>
      <c r="U54">
        <f t="shared" si="21"/>
        <v>0</v>
      </c>
      <c r="V54">
        <f t="shared" si="22"/>
        <v>0</v>
      </c>
      <c r="W54">
        <f>IF(ISNA(MATCH(O54,[1]Plan2!$A$1:$A$2,0)),0,1)</f>
        <v>0</v>
      </c>
      <c r="X54">
        <f>IF(ISNA(MATCH(O54+1,[1]Plan2!$A$1:$A$2,0)),0,1)</f>
        <v>0</v>
      </c>
      <c r="Y54">
        <f>IF(ISNA(MATCH(O54-1,[1]Plan2!$A$1:$A$2,0)),0,1)</f>
        <v>0</v>
      </c>
      <c r="Z54" t="s">
        <v>51</v>
      </c>
    </row>
    <row r="55" spans="1:26" x14ac:dyDescent="0.25">
      <c r="A55" t="str">
        <f t="shared" si="2"/>
        <v>2016-01-21T06:13:38-02:00</v>
      </c>
      <c r="B55">
        <f t="shared" si="3"/>
        <v>25</v>
      </c>
      <c r="C55">
        <f t="shared" si="4"/>
        <v>11</v>
      </c>
      <c r="D55" t="str">
        <f t="shared" si="5"/>
        <v>2016-01-21</v>
      </c>
      <c r="E55" t="str">
        <f t="shared" si="6"/>
        <v>06:13:38-02:00</v>
      </c>
      <c r="F55">
        <f t="shared" si="7"/>
        <v>9</v>
      </c>
      <c r="G55" t="str">
        <f t="shared" si="8"/>
        <v>06:13:38</v>
      </c>
      <c r="H55" t="str">
        <f t="shared" si="9"/>
        <v>06</v>
      </c>
      <c r="I55" t="str">
        <f t="shared" si="10"/>
        <v>13</v>
      </c>
      <c r="J55" t="str">
        <f t="shared" si="11"/>
        <v>38</v>
      </c>
      <c r="K55">
        <f t="shared" si="12"/>
        <v>6.2166666666666668</v>
      </c>
      <c r="L55" t="str">
        <f t="shared" si="23"/>
        <v>2016</v>
      </c>
      <c r="M55" t="str">
        <f t="shared" si="13"/>
        <v>01</v>
      </c>
      <c r="N55" t="str">
        <f t="shared" si="14"/>
        <v>21</v>
      </c>
      <c r="O55" s="6">
        <f t="shared" si="15"/>
        <v>42390</v>
      </c>
      <c r="P55">
        <f t="shared" si="16"/>
        <v>5</v>
      </c>
      <c r="Q55">
        <f t="shared" si="17"/>
        <v>1</v>
      </c>
      <c r="R55">
        <f t="shared" si="18"/>
        <v>0</v>
      </c>
      <c r="S55">
        <f t="shared" si="19"/>
        <v>0</v>
      </c>
      <c r="T55">
        <f t="shared" si="20"/>
        <v>0</v>
      </c>
      <c r="U55">
        <f t="shared" si="21"/>
        <v>0</v>
      </c>
      <c r="V55">
        <f t="shared" si="22"/>
        <v>0</v>
      </c>
      <c r="W55">
        <f>IF(ISNA(MATCH(O55,[1]Plan2!$A$1:$A$2,0)),0,1)</f>
        <v>0</v>
      </c>
      <c r="X55">
        <f>IF(ISNA(MATCH(O55+1,[1]Plan2!$A$1:$A$2,0)),0,1)</f>
        <v>0</v>
      </c>
      <c r="Y55">
        <f>IF(ISNA(MATCH(O55-1,[1]Plan2!$A$1:$A$2,0)),0,1)</f>
        <v>0</v>
      </c>
      <c r="Z55" t="s">
        <v>52</v>
      </c>
    </row>
    <row r="56" spans="1:26" x14ac:dyDescent="0.25">
      <c r="A56" t="str">
        <f t="shared" si="2"/>
        <v>2016-01-21T06:28:41-02:00</v>
      </c>
      <c r="B56">
        <f t="shared" si="3"/>
        <v>25</v>
      </c>
      <c r="C56">
        <f t="shared" si="4"/>
        <v>11</v>
      </c>
      <c r="D56" t="str">
        <f t="shared" si="5"/>
        <v>2016-01-21</v>
      </c>
      <c r="E56" t="str">
        <f t="shared" si="6"/>
        <v>06:28:41-02:00</v>
      </c>
      <c r="F56">
        <f t="shared" si="7"/>
        <v>9</v>
      </c>
      <c r="G56" t="str">
        <f t="shared" si="8"/>
        <v>06:28:41</v>
      </c>
      <c r="H56" t="str">
        <f t="shared" si="9"/>
        <v>06</v>
      </c>
      <c r="I56" t="str">
        <f t="shared" si="10"/>
        <v>28</v>
      </c>
      <c r="J56" t="str">
        <f t="shared" si="11"/>
        <v>41</v>
      </c>
      <c r="K56">
        <f t="shared" si="12"/>
        <v>6.4666666666666668</v>
      </c>
      <c r="L56" t="str">
        <f t="shared" si="23"/>
        <v>2016</v>
      </c>
      <c r="M56" t="str">
        <f t="shared" si="13"/>
        <v>01</v>
      </c>
      <c r="N56" t="str">
        <f t="shared" si="14"/>
        <v>21</v>
      </c>
      <c r="O56" s="6">
        <f t="shared" si="15"/>
        <v>42390</v>
      </c>
      <c r="P56">
        <f t="shared" si="16"/>
        <v>5</v>
      </c>
      <c r="Q56">
        <f t="shared" si="17"/>
        <v>1</v>
      </c>
      <c r="R56">
        <f t="shared" si="18"/>
        <v>0</v>
      </c>
      <c r="S56">
        <f t="shared" si="19"/>
        <v>0</v>
      </c>
      <c r="T56">
        <f t="shared" si="20"/>
        <v>0</v>
      </c>
      <c r="U56">
        <f t="shared" si="21"/>
        <v>0</v>
      </c>
      <c r="V56">
        <f t="shared" si="22"/>
        <v>0</v>
      </c>
      <c r="W56">
        <f>IF(ISNA(MATCH(O56,[1]Plan2!$A$1:$A$2,0)),0,1)</f>
        <v>0</v>
      </c>
      <c r="X56">
        <f>IF(ISNA(MATCH(O56+1,[1]Plan2!$A$1:$A$2,0)),0,1)</f>
        <v>0</v>
      </c>
      <c r="Y56">
        <f>IF(ISNA(MATCH(O56-1,[1]Plan2!$A$1:$A$2,0)),0,1)</f>
        <v>0</v>
      </c>
      <c r="Z56" t="s">
        <v>53</v>
      </c>
    </row>
    <row r="57" spans="1:26" x14ac:dyDescent="0.25">
      <c r="A57" t="str">
        <f t="shared" si="2"/>
        <v>2016-01-21T06:43:45-02:00</v>
      </c>
      <c r="B57">
        <f t="shared" si="3"/>
        <v>25</v>
      </c>
      <c r="C57">
        <f t="shared" si="4"/>
        <v>11</v>
      </c>
      <c r="D57" t="str">
        <f t="shared" si="5"/>
        <v>2016-01-21</v>
      </c>
      <c r="E57" t="str">
        <f t="shared" si="6"/>
        <v>06:43:45-02:00</v>
      </c>
      <c r="F57">
        <f t="shared" si="7"/>
        <v>9</v>
      </c>
      <c r="G57" t="str">
        <f t="shared" si="8"/>
        <v>06:43:45</v>
      </c>
      <c r="H57" t="str">
        <f t="shared" si="9"/>
        <v>06</v>
      </c>
      <c r="I57" t="str">
        <f t="shared" si="10"/>
        <v>43</v>
      </c>
      <c r="J57" t="str">
        <f t="shared" si="11"/>
        <v>45</v>
      </c>
      <c r="K57">
        <f t="shared" si="12"/>
        <v>6.7166666666666668</v>
      </c>
      <c r="L57" t="str">
        <f t="shared" si="23"/>
        <v>2016</v>
      </c>
      <c r="M57" t="str">
        <f t="shared" si="13"/>
        <v>01</v>
      </c>
      <c r="N57" t="str">
        <f t="shared" si="14"/>
        <v>21</v>
      </c>
      <c r="O57" s="6">
        <f t="shared" si="15"/>
        <v>42390</v>
      </c>
      <c r="P57">
        <f t="shared" si="16"/>
        <v>5</v>
      </c>
      <c r="Q57">
        <f t="shared" si="17"/>
        <v>1</v>
      </c>
      <c r="R57">
        <f t="shared" si="18"/>
        <v>0</v>
      </c>
      <c r="S57">
        <f t="shared" si="19"/>
        <v>0</v>
      </c>
      <c r="T57">
        <f t="shared" si="20"/>
        <v>0</v>
      </c>
      <c r="U57">
        <f t="shared" si="21"/>
        <v>0</v>
      </c>
      <c r="V57">
        <f t="shared" si="22"/>
        <v>0</v>
      </c>
      <c r="W57">
        <f>IF(ISNA(MATCH(O57,[1]Plan2!$A$1:$A$2,0)),0,1)</f>
        <v>0</v>
      </c>
      <c r="X57">
        <f>IF(ISNA(MATCH(O57+1,[1]Plan2!$A$1:$A$2,0)),0,1)</f>
        <v>0</v>
      </c>
      <c r="Y57">
        <f>IF(ISNA(MATCH(O57-1,[1]Plan2!$A$1:$A$2,0)),0,1)</f>
        <v>0</v>
      </c>
      <c r="Z57" t="s">
        <v>54</v>
      </c>
    </row>
    <row r="58" spans="1:26" x14ac:dyDescent="0.25">
      <c r="A58" t="str">
        <f t="shared" si="2"/>
        <v>2016-01-21T06:58:49-02:00</v>
      </c>
      <c r="B58">
        <f t="shared" si="3"/>
        <v>25</v>
      </c>
      <c r="C58">
        <f t="shared" si="4"/>
        <v>11</v>
      </c>
      <c r="D58" t="str">
        <f t="shared" si="5"/>
        <v>2016-01-21</v>
      </c>
      <c r="E58" t="str">
        <f t="shared" si="6"/>
        <v>06:58:49-02:00</v>
      </c>
      <c r="F58">
        <f t="shared" si="7"/>
        <v>9</v>
      </c>
      <c r="G58" t="str">
        <f t="shared" si="8"/>
        <v>06:58:49</v>
      </c>
      <c r="H58" t="str">
        <f t="shared" si="9"/>
        <v>06</v>
      </c>
      <c r="I58" t="str">
        <f t="shared" si="10"/>
        <v>58</v>
      </c>
      <c r="J58" t="str">
        <f t="shared" si="11"/>
        <v>49</v>
      </c>
      <c r="K58">
        <f t="shared" si="12"/>
        <v>6.9666666666666668</v>
      </c>
      <c r="L58" t="str">
        <f t="shared" si="23"/>
        <v>2016</v>
      </c>
      <c r="M58" t="str">
        <f t="shared" si="13"/>
        <v>01</v>
      </c>
      <c r="N58" t="str">
        <f t="shared" si="14"/>
        <v>21</v>
      </c>
      <c r="O58" s="6">
        <f t="shared" si="15"/>
        <v>42390</v>
      </c>
      <c r="P58">
        <f t="shared" si="16"/>
        <v>5</v>
      </c>
      <c r="Q58">
        <f t="shared" si="17"/>
        <v>1</v>
      </c>
      <c r="R58">
        <f t="shared" si="18"/>
        <v>0</v>
      </c>
      <c r="S58">
        <f t="shared" si="19"/>
        <v>0</v>
      </c>
      <c r="T58">
        <f t="shared" si="20"/>
        <v>0</v>
      </c>
      <c r="U58">
        <f t="shared" si="21"/>
        <v>0</v>
      </c>
      <c r="V58">
        <f t="shared" si="22"/>
        <v>0</v>
      </c>
      <c r="W58">
        <f>IF(ISNA(MATCH(O58,[1]Plan2!$A$1:$A$2,0)),0,1)</f>
        <v>0</v>
      </c>
      <c r="X58">
        <f>IF(ISNA(MATCH(O58+1,[1]Plan2!$A$1:$A$2,0)),0,1)</f>
        <v>0</v>
      </c>
      <c r="Y58">
        <f>IF(ISNA(MATCH(O58-1,[1]Plan2!$A$1:$A$2,0)),0,1)</f>
        <v>0</v>
      </c>
      <c r="Z58" t="s">
        <v>55</v>
      </c>
    </row>
    <row r="59" spans="1:26" x14ac:dyDescent="0.25">
      <c r="A59" t="str">
        <f t="shared" si="2"/>
        <v>2016-01-21T07:13:53-02:00</v>
      </c>
      <c r="B59">
        <f t="shared" si="3"/>
        <v>25</v>
      </c>
      <c r="C59">
        <f t="shared" si="4"/>
        <v>11</v>
      </c>
      <c r="D59" t="str">
        <f t="shared" si="5"/>
        <v>2016-01-21</v>
      </c>
      <c r="E59" t="str">
        <f t="shared" si="6"/>
        <v>07:13:53-02:00</v>
      </c>
      <c r="F59">
        <f t="shared" si="7"/>
        <v>9</v>
      </c>
      <c r="G59" t="str">
        <f t="shared" si="8"/>
        <v>07:13:53</v>
      </c>
      <c r="H59" t="str">
        <f t="shared" si="9"/>
        <v>07</v>
      </c>
      <c r="I59" t="str">
        <f t="shared" si="10"/>
        <v>13</v>
      </c>
      <c r="J59" t="str">
        <f t="shared" si="11"/>
        <v>53</v>
      </c>
      <c r="K59">
        <f t="shared" si="12"/>
        <v>7.2166666666666668</v>
      </c>
      <c r="L59" t="str">
        <f t="shared" si="23"/>
        <v>2016</v>
      </c>
      <c r="M59" t="str">
        <f t="shared" si="13"/>
        <v>01</v>
      </c>
      <c r="N59" t="str">
        <f t="shared" si="14"/>
        <v>21</v>
      </c>
      <c r="O59" s="6">
        <f t="shared" si="15"/>
        <v>42390</v>
      </c>
      <c r="P59">
        <f t="shared" si="16"/>
        <v>5</v>
      </c>
      <c r="Q59">
        <f t="shared" si="17"/>
        <v>1</v>
      </c>
      <c r="R59">
        <f t="shared" si="18"/>
        <v>0</v>
      </c>
      <c r="S59">
        <f t="shared" si="19"/>
        <v>0</v>
      </c>
      <c r="T59">
        <f t="shared" si="20"/>
        <v>0</v>
      </c>
      <c r="U59">
        <f t="shared" si="21"/>
        <v>0</v>
      </c>
      <c r="V59">
        <f t="shared" si="22"/>
        <v>0</v>
      </c>
      <c r="W59">
        <f>IF(ISNA(MATCH(O59,[1]Plan2!$A$1:$A$2,0)),0,1)</f>
        <v>0</v>
      </c>
      <c r="X59">
        <f>IF(ISNA(MATCH(O59+1,[1]Plan2!$A$1:$A$2,0)),0,1)</f>
        <v>0</v>
      </c>
      <c r="Y59">
        <f>IF(ISNA(MATCH(O59-1,[1]Plan2!$A$1:$A$2,0)),0,1)</f>
        <v>0</v>
      </c>
      <c r="Z59" t="s">
        <v>56</v>
      </c>
    </row>
    <row r="60" spans="1:26" x14ac:dyDescent="0.25">
      <c r="A60" t="str">
        <f t="shared" si="2"/>
        <v>2016-01-21T07:28:57-02:00</v>
      </c>
      <c r="B60">
        <f t="shared" si="3"/>
        <v>25</v>
      </c>
      <c r="C60">
        <f t="shared" si="4"/>
        <v>11</v>
      </c>
      <c r="D60" t="str">
        <f t="shared" si="5"/>
        <v>2016-01-21</v>
      </c>
      <c r="E60" t="str">
        <f t="shared" si="6"/>
        <v>07:28:57-02:00</v>
      </c>
      <c r="F60">
        <f t="shared" si="7"/>
        <v>9</v>
      </c>
      <c r="G60" t="str">
        <f t="shared" si="8"/>
        <v>07:28:57</v>
      </c>
      <c r="H60" t="str">
        <f t="shared" si="9"/>
        <v>07</v>
      </c>
      <c r="I60" t="str">
        <f t="shared" si="10"/>
        <v>28</v>
      </c>
      <c r="J60" t="str">
        <f t="shared" si="11"/>
        <v>57</v>
      </c>
      <c r="K60">
        <f t="shared" si="12"/>
        <v>7.4666666666666668</v>
      </c>
      <c r="L60" t="str">
        <f t="shared" si="23"/>
        <v>2016</v>
      </c>
      <c r="M60" t="str">
        <f t="shared" si="13"/>
        <v>01</v>
      </c>
      <c r="N60" t="str">
        <f t="shared" si="14"/>
        <v>21</v>
      </c>
      <c r="O60" s="6">
        <f t="shared" si="15"/>
        <v>42390</v>
      </c>
      <c r="P60">
        <f t="shared" si="16"/>
        <v>5</v>
      </c>
      <c r="Q60">
        <f t="shared" si="17"/>
        <v>1</v>
      </c>
      <c r="R60">
        <f t="shared" si="18"/>
        <v>0</v>
      </c>
      <c r="S60">
        <f t="shared" si="19"/>
        <v>0</v>
      </c>
      <c r="T60">
        <f t="shared" si="20"/>
        <v>0</v>
      </c>
      <c r="U60">
        <f t="shared" si="21"/>
        <v>0</v>
      </c>
      <c r="V60">
        <f t="shared" si="22"/>
        <v>0</v>
      </c>
      <c r="W60">
        <f>IF(ISNA(MATCH(O60,[1]Plan2!$A$1:$A$2,0)),0,1)</f>
        <v>0</v>
      </c>
      <c r="X60">
        <f>IF(ISNA(MATCH(O60+1,[1]Plan2!$A$1:$A$2,0)),0,1)</f>
        <v>0</v>
      </c>
      <c r="Y60">
        <f>IF(ISNA(MATCH(O60-1,[1]Plan2!$A$1:$A$2,0)),0,1)</f>
        <v>0</v>
      </c>
      <c r="Z60" t="s">
        <v>57</v>
      </c>
    </row>
    <row r="61" spans="1:26" x14ac:dyDescent="0.25">
      <c r="A61" t="str">
        <f t="shared" si="2"/>
        <v>2016-01-21T07:44:01-02:00</v>
      </c>
      <c r="B61">
        <f t="shared" si="3"/>
        <v>25</v>
      </c>
      <c r="C61">
        <f t="shared" si="4"/>
        <v>11</v>
      </c>
      <c r="D61" t="str">
        <f t="shared" si="5"/>
        <v>2016-01-21</v>
      </c>
      <c r="E61" t="str">
        <f t="shared" si="6"/>
        <v>07:44:01-02:00</v>
      </c>
      <c r="F61">
        <f t="shared" si="7"/>
        <v>9</v>
      </c>
      <c r="G61" t="str">
        <f t="shared" si="8"/>
        <v>07:44:01</v>
      </c>
      <c r="H61" t="str">
        <f t="shared" si="9"/>
        <v>07</v>
      </c>
      <c r="I61" t="str">
        <f t="shared" si="10"/>
        <v>44</v>
      </c>
      <c r="J61" t="str">
        <f t="shared" si="11"/>
        <v>01</v>
      </c>
      <c r="K61">
        <f t="shared" si="12"/>
        <v>7.7333333333333334</v>
      </c>
      <c r="L61" t="str">
        <f t="shared" si="23"/>
        <v>2016</v>
      </c>
      <c r="M61" t="str">
        <f t="shared" si="13"/>
        <v>01</v>
      </c>
      <c r="N61" t="str">
        <f t="shared" si="14"/>
        <v>21</v>
      </c>
      <c r="O61" s="6">
        <f t="shared" si="15"/>
        <v>42390</v>
      </c>
      <c r="P61">
        <f t="shared" si="16"/>
        <v>5</v>
      </c>
      <c r="Q61">
        <f t="shared" si="17"/>
        <v>1</v>
      </c>
      <c r="R61">
        <f t="shared" si="18"/>
        <v>0</v>
      </c>
      <c r="S61">
        <f t="shared" si="19"/>
        <v>0</v>
      </c>
      <c r="T61">
        <f t="shared" si="20"/>
        <v>0</v>
      </c>
      <c r="U61">
        <f t="shared" si="21"/>
        <v>0</v>
      </c>
      <c r="V61">
        <f t="shared" si="22"/>
        <v>0</v>
      </c>
      <c r="W61">
        <f>IF(ISNA(MATCH(O61,[1]Plan2!$A$1:$A$2,0)),0,1)</f>
        <v>0</v>
      </c>
      <c r="X61">
        <f>IF(ISNA(MATCH(O61+1,[1]Plan2!$A$1:$A$2,0)),0,1)</f>
        <v>0</v>
      </c>
      <c r="Y61">
        <f>IF(ISNA(MATCH(O61-1,[1]Plan2!$A$1:$A$2,0)),0,1)</f>
        <v>0</v>
      </c>
      <c r="Z61" t="s">
        <v>58</v>
      </c>
    </row>
    <row r="62" spans="1:26" x14ac:dyDescent="0.25">
      <c r="A62" t="str">
        <f t="shared" si="2"/>
        <v>2016-01-21T07:59:04-02:00</v>
      </c>
      <c r="B62">
        <f t="shared" si="3"/>
        <v>25</v>
      </c>
      <c r="C62">
        <f t="shared" si="4"/>
        <v>11</v>
      </c>
      <c r="D62" t="str">
        <f t="shared" si="5"/>
        <v>2016-01-21</v>
      </c>
      <c r="E62" t="str">
        <f t="shared" si="6"/>
        <v>07:59:04-02:00</v>
      </c>
      <c r="F62">
        <f t="shared" si="7"/>
        <v>9</v>
      </c>
      <c r="G62" t="str">
        <f t="shared" si="8"/>
        <v>07:59:04</v>
      </c>
      <c r="H62" t="str">
        <f t="shared" si="9"/>
        <v>07</v>
      </c>
      <c r="I62" t="str">
        <f t="shared" si="10"/>
        <v>59</v>
      </c>
      <c r="J62" t="str">
        <f t="shared" si="11"/>
        <v>04</v>
      </c>
      <c r="K62">
        <f t="shared" si="12"/>
        <v>7.9833333333333334</v>
      </c>
      <c r="L62" t="str">
        <f t="shared" si="23"/>
        <v>2016</v>
      </c>
      <c r="M62" t="str">
        <f t="shared" si="13"/>
        <v>01</v>
      </c>
      <c r="N62" t="str">
        <f t="shared" si="14"/>
        <v>21</v>
      </c>
      <c r="O62" s="6">
        <f t="shared" si="15"/>
        <v>42390</v>
      </c>
      <c r="P62">
        <f t="shared" si="16"/>
        <v>5</v>
      </c>
      <c r="Q62">
        <f t="shared" si="17"/>
        <v>1</v>
      </c>
      <c r="R62">
        <f t="shared" si="18"/>
        <v>0</v>
      </c>
      <c r="S62">
        <f t="shared" si="19"/>
        <v>0</v>
      </c>
      <c r="T62">
        <f t="shared" si="20"/>
        <v>0</v>
      </c>
      <c r="U62">
        <f t="shared" si="21"/>
        <v>0</v>
      </c>
      <c r="V62">
        <f t="shared" si="22"/>
        <v>0</v>
      </c>
      <c r="W62">
        <f>IF(ISNA(MATCH(O62,[1]Plan2!$A$1:$A$2,0)),0,1)</f>
        <v>0</v>
      </c>
      <c r="X62">
        <f>IF(ISNA(MATCH(O62+1,[1]Plan2!$A$1:$A$2,0)),0,1)</f>
        <v>0</v>
      </c>
      <c r="Y62">
        <f>IF(ISNA(MATCH(O62-1,[1]Plan2!$A$1:$A$2,0)),0,1)</f>
        <v>0</v>
      </c>
      <c r="Z62" t="s">
        <v>59</v>
      </c>
    </row>
    <row r="63" spans="1:26" x14ac:dyDescent="0.25">
      <c r="A63" t="str">
        <f t="shared" si="2"/>
        <v>2016-01-21T08:14:09-02:00</v>
      </c>
      <c r="B63">
        <f t="shared" si="3"/>
        <v>25</v>
      </c>
      <c r="C63">
        <f t="shared" si="4"/>
        <v>11</v>
      </c>
      <c r="D63" t="str">
        <f t="shared" si="5"/>
        <v>2016-01-21</v>
      </c>
      <c r="E63" t="str">
        <f t="shared" si="6"/>
        <v>08:14:09-02:00</v>
      </c>
      <c r="F63">
        <f t="shared" si="7"/>
        <v>9</v>
      </c>
      <c r="G63" t="str">
        <f t="shared" si="8"/>
        <v>08:14:09</v>
      </c>
      <c r="H63" t="str">
        <f t="shared" si="9"/>
        <v>08</v>
      </c>
      <c r="I63" t="str">
        <f t="shared" si="10"/>
        <v>14</v>
      </c>
      <c r="J63" t="str">
        <f t="shared" si="11"/>
        <v>09</v>
      </c>
      <c r="K63">
        <f t="shared" si="12"/>
        <v>8.2333333333333325</v>
      </c>
      <c r="L63" t="str">
        <f t="shared" si="23"/>
        <v>2016</v>
      </c>
      <c r="M63" t="str">
        <f t="shared" si="13"/>
        <v>01</v>
      </c>
      <c r="N63" t="str">
        <f t="shared" si="14"/>
        <v>21</v>
      </c>
      <c r="O63" s="6">
        <f t="shared" si="15"/>
        <v>42390</v>
      </c>
      <c r="P63">
        <f t="shared" si="16"/>
        <v>5</v>
      </c>
      <c r="Q63">
        <f t="shared" si="17"/>
        <v>1</v>
      </c>
      <c r="R63">
        <f t="shared" si="18"/>
        <v>0</v>
      </c>
      <c r="S63">
        <f t="shared" si="19"/>
        <v>0</v>
      </c>
      <c r="T63">
        <f t="shared" si="20"/>
        <v>0</v>
      </c>
      <c r="U63">
        <f t="shared" si="21"/>
        <v>0</v>
      </c>
      <c r="V63">
        <f t="shared" si="22"/>
        <v>0</v>
      </c>
      <c r="W63">
        <f>IF(ISNA(MATCH(O63,[1]Plan2!$A$1:$A$2,0)),0,1)</f>
        <v>0</v>
      </c>
      <c r="X63">
        <f>IF(ISNA(MATCH(O63+1,[1]Plan2!$A$1:$A$2,0)),0,1)</f>
        <v>0</v>
      </c>
      <c r="Y63">
        <f>IF(ISNA(MATCH(O63-1,[1]Plan2!$A$1:$A$2,0)),0,1)</f>
        <v>0</v>
      </c>
      <c r="Z63" t="s">
        <v>60</v>
      </c>
    </row>
    <row r="64" spans="1:26" x14ac:dyDescent="0.25">
      <c r="A64" t="str">
        <f t="shared" si="2"/>
        <v>2016-01-21T08:29:13-02:00</v>
      </c>
      <c r="B64">
        <f t="shared" si="3"/>
        <v>25</v>
      </c>
      <c r="C64">
        <f t="shared" si="4"/>
        <v>11</v>
      </c>
      <c r="D64" t="str">
        <f t="shared" si="5"/>
        <v>2016-01-21</v>
      </c>
      <c r="E64" t="str">
        <f t="shared" si="6"/>
        <v>08:29:13-02:00</v>
      </c>
      <c r="F64">
        <f t="shared" si="7"/>
        <v>9</v>
      </c>
      <c r="G64" t="str">
        <f t="shared" si="8"/>
        <v>08:29:13</v>
      </c>
      <c r="H64" t="str">
        <f t="shared" si="9"/>
        <v>08</v>
      </c>
      <c r="I64" t="str">
        <f t="shared" si="10"/>
        <v>29</v>
      </c>
      <c r="J64" t="str">
        <f t="shared" si="11"/>
        <v>13</v>
      </c>
      <c r="K64">
        <f t="shared" si="12"/>
        <v>8.4833333333333325</v>
      </c>
      <c r="L64" t="str">
        <f t="shared" si="23"/>
        <v>2016</v>
      </c>
      <c r="M64" t="str">
        <f t="shared" si="13"/>
        <v>01</v>
      </c>
      <c r="N64" t="str">
        <f t="shared" si="14"/>
        <v>21</v>
      </c>
      <c r="O64" s="6">
        <f t="shared" si="15"/>
        <v>42390</v>
      </c>
      <c r="P64">
        <f t="shared" si="16"/>
        <v>5</v>
      </c>
      <c r="Q64">
        <f t="shared" si="17"/>
        <v>1</v>
      </c>
      <c r="R64">
        <f t="shared" si="18"/>
        <v>0</v>
      </c>
      <c r="S64">
        <f t="shared" si="19"/>
        <v>0</v>
      </c>
      <c r="T64">
        <f t="shared" si="20"/>
        <v>0</v>
      </c>
      <c r="U64">
        <f t="shared" si="21"/>
        <v>0</v>
      </c>
      <c r="V64">
        <f t="shared" si="22"/>
        <v>0</v>
      </c>
      <c r="W64">
        <f>IF(ISNA(MATCH(O64,[1]Plan2!$A$1:$A$2,0)),0,1)</f>
        <v>0</v>
      </c>
      <c r="X64">
        <f>IF(ISNA(MATCH(O64+1,[1]Plan2!$A$1:$A$2,0)),0,1)</f>
        <v>0</v>
      </c>
      <c r="Y64">
        <f>IF(ISNA(MATCH(O64-1,[1]Plan2!$A$1:$A$2,0)),0,1)</f>
        <v>0</v>
      </c>
      <c r="Z64" t="s">
        <v>61</v>
      </c>
    </row>
    <row r="65" spans="1:26" x14ac:dyDescent="0.25">
      <c r="A65" t="str">
        <f t="shared" si="2"/>
        <v>2016-01-21T08:44:16-02:00</v>
      </c>
      <c r="B65">
        <f t="shared" si="3"/>
        <v>25</v>
      </c>
      <c r="C65">
        <f t="shared" si="4"/>
        <v>11</v>
      </c>
      <c r="D65" t="str">
        <f t="shared" si="5"/>
        <v>2016-01-21</v>
      </c>
      <c r="E65" t="str">
        <f t="shared" si="6"/>
        <v>08:44:16-02:00</v>
      </c>
      <c r="F65">
        <f t="shared" si="7"/>
        <v>9</v>
      </c>
      <c r="G65" t="str">
        <f t="shared" si="8"/>
        <v>08:44:16</v>
      </c>
      <c r="H65" t="str">
        <f t="shared" si="9"/>
        <v>08</v>
      </c>
      <c r="I65" t="str">
        <f t="shared" si="10"/>
        <v>44</v>
      </c>
      <c r="J65" t="str">
        <f t="shared" si="11"/>
        <v>16</v>
      </c>
      <c r="K65">
        <f t="shared" si="12"/>
        <v>8.7333333333333325</v>
      </c>
      <c r="L65" t="str">
        <f t="shared" si="23"/>
        <v>2016</v>
      </c>
      <c r="M65" t="str">
        <f t="shared" si="13"/>
        <v>01</v>
      </c>
      <c r="N65" t="str">
        <f t="shared" si="14"/>
        <v>21</v>
      </c>
      <c r="O65" s="6">
        <f t="shared" si="15"/>
        <v>42390</v>
      </c>
      <c r="P65">
        <f t="shared" si="16"/>
        <v>5</v>
      </c>
      <c r="Q65">
        <f t="shared" si="17"/>
        <v>1</v>
      </c>
      <c r="R65">
        <f t="shared" si="18"/>
        <v>0</v>
      </c>
      <c r="S65">
        <f t="shared" si="19"/>
        <v>0</v>
      </c>
      <c r="T65">
        <f t="shared" si="20"/>
        <v>0</v>
      </c>
      <c r="U65">
        <f t="shared" si="21"/>
        <v>0</v>
      </c>
      <c r="V65">
        <f t="shared" si="22"/>
        <v>0</v>
      </c>
      <c r="W65">
        <f>IF(ISNA(MATCH(O65,[1]Plan2!$A$1:$A$2,0)),0,1)</f>
        <v>0</v>
      </c>
      <c r="X65">
        <f>IF(ISNA(MATCH(O65+1,[1]Plan2!$A$1:$A$2,0)),0,1)</f>
        <v>0</v>
      </c>
      <c r="Y65">
        <f>IF(ISNA(MATCH(O65-1,[1]Plan2!$A$1:$A$2,0)),0,1)</f>
        <v>0</v>
      </c>
      <c r="Z65" t="s">
        <v>62</v>
      </c>
    </row>
    <row r="66" spans="1:26" x14ac:dyDescent="0.25">
      <c r="A66" t="str">
        <f t="shared" si="2"/>
        <v>2016-01-21T08:59:19-02:00</v>
      </c>
      <c r="B66">
        <f t="shared" si="3"/>
        <v>25</v>
      </c>
      <c r="C66">
        <f t="shared" si="4"/>
        <v>11</v>
      </c>
      <c r="D66" t="str">
        <f t="shared" si="5"/>
        <v>2016-01-21</v>
      </c>
      <c r="E66" t="str">
        <f t="shared" si="6"/>
        <v>08:59:19-02:00</v>
      </c>
      <c r="F66">
        <f t="shared" si="7"/>
        <v>9</v>
      </c>
      <c r="G66" t="str">
        <f t="shared" si="8"/>
        <v>08:59:19</v>
      </c>
      <c r="H66" t="str">
        <f t="shared" si="9"/>
        <v>08</v>
      </c>
      <c r="I66" t="str">
        <f t="shared" si="10"/>
        <v>59</v>
      </c>
      <c r="J66" t="str">
        <f t="shared" si="11"/>
        <v>19</v>
      </c>
      <c r="K66">
        <f t="shared" si="12"/>
        <v>8.9833333333333325</v>
      </c>
      <c r="L66" t="str">
        <f t="shared" si="23"/>
        <v>2016</v>
      </c>
      <c r="M66" t="str">
        <f t="shared" si="13"/>
        <v>01</v>
      </c>
      <c r="N66" t="str">
        <f t="shared" si="14"/>
        <v>21</v>
      </c>
      <c r="O66" s="6">
        <f t="shared" si="15"/>
        <v>42390</v>
      </c>
      <c r="P66">
        <f t="shared" si="16"/>
        <v>5</v>
      </c>
      <c r="Q66">
        <f t="shared" si="17"/>
        <v>1</v>
      </c>
      <c r="R66">
        <f t="shared" si="18"/>
        <v>0</v>
      </c>
      <c r="S66">
        <f t="shared" si="19"/>
        <v>0</v>
      </c>
      <c r="T66">
        <f t="shared" si="20"/>
        <v>0</v>
      </c>
      <c r="U66">
        <f t="shared" si="21"/>
        <v>0</v>
      </c>
      <c r="V66">
        <f t="shared" si="22"/>
        <v>0</v>
      </c>
      <c r="W66">
        <f>IF(ISNA(MATCH(O66,[1]Plan2!$A$1:$A$2,0)),0,1)</f>
        <v>0</v>
      </c>
      <c r="X66">
        <f>IF(ISNA(MATCH(O66+1,[1]Plan2!$A$1:$A$2,0)),0,1)</f>
        <v>0</v>
      </c>
      <c r="Y66">
        <f>IF(ISNA(MATCH(O66-1,[1]Plan2!$A$1:$A$2,0)),0,1)</f>
        <v>0</v>
      </c>
      <c r="Z66" t="s">
        <v>63</v>
      </c>
    </row>
    <row r="67" spans="1:26" x14ac:dyDescent="0.25">
      <c r="A67" t="str">
        <f t="shared" ref="A67:A130" si="24">TRIM(Z67)</f>
        <v>2016-01-21T09:14:23-02:00</v>
      </c>
      <c r="B67">
        <f t="shared" ref="B67:B130" si="25">LEN(A67)</f>
        <v>25</v>
      </c>
      <c r="C67">
        <f t="shared" ref="C67:C130" si="26">FIND("T",A67)</f>
        <v>11</v>
      </c>
      <c r="D67" t="str">
        <f t="shared" ref="D67:D130" si="27">MID(A67,1,C67-1)</f>
        <v>2016-01-21</v>
      </c>
      <c r="E67" t="str">
        <f t="shared" ref="E67:E130" si="28">MID(A67,C67+1,B67)</f>
        <v>09:14:23-02:00</v>
      </c>
      <c r="F67">
        <f t="shared" ref="F67:F130" si="29">FIND("-",E67)</f>
        <v>9</v>
      </c>
      <c r="G67" t="str">
        <f t="shared" ref="G67:G130" si="30">MID(E67,1,F67-1)</f>
        <v>09:14:23</v>
      </c>
      <c r="H67" t="str">
        <f t="shared" ref="H67:H130" si="31">MID(G67,1,2)</f>
        <v>09</v>
      </c>
      <c r="I67" t="str">
        <f t="shared" ref="I67:I130" si="32">MID(G67,4,2)</f>
        <v>14</v>
      </c>
      <c r="J67" t="str">
        <f t="shared" ref="J67:J130" si="33">MID(G67,7,2)</f>
        <v>23</v>
      </c>
      <c r="K67">
        <f t="shared" ref="K67:K130" si="34">H67+I67/60</f>
        <v>9.2333333333333325</v>
      </c>
      <c r="L67" t="str">
        <f t="shared" ref="L67:L130" si="35">MID(A67,1,4)</f>
        <v>2016</v>
      </c>
      <c r="M67" t="str">
        <f t="shared" ref="M67:M130" si="36">MID(A67,6,2)</f>
        <v>01</v>
      </c>
      <c r="N67" t="str">
        <f t="shared" ref="N67:N130" si="37">MID(A67,9,2)</f>
        <v>21</v>
      </c>
      <c r="O67" s="6">
        <f t="shared" ref="O67:O130" si="38">DATE(L67,M67,N67)</f>
        <v>42390</v>
      </c>
      <c r="P67">
        <f t="shared" ref="P67:P130" si="39">WEEKDAY(O67)</f>
        <v>5</v>
      </c>
      <c r="Q67">
        <f t="shared" ref="Q67:Q130" si="40">IF(OR(P67=3,P67=4,P67=5),1,0)</f>
        <v>1</v>
      </c>
      <c r="R67">
        <f t="shared" ref="R67:R130" si="41">IF(P67=7,1,0)</f>
        <v>0</v>
      </c>
      <c r="S67">
        <f t="shared" ref="S67:S130" si="42">IF(P67=2,1,)</f>
        <v>0</v>
      </c>
      <c r="T67">
        <f t="shared" ref="T67:T130" si="43">IF(P67=6,1,0)</f>
        <v>0</v>
      </c>
      <c r="U67">
        <f t="shared" ref="U67:U130" si="44">IF(P67=7,1,0)</f>
        <v>0</v>
      </c>
      <c r="V67">
        <f t="shared" ref="V67:V130" si="45">IF(P67=1,1,0)</f>
        <v>0</v>
      </c>
      <c r="W67">
        <f>IF(ISNA(MATCH(O67,[1]Plan2!$A$1:$A$2,0)),0,1)</f>
        <v>0</v>
      </c>
      <c r="X67">
        <f>IF(ISNA(MATCH(O67+1,[1]Plan2!$A$1:$A$2,0)),0,1)</f>
        <v>0</v>
      </c>
      <c r="Y67">
        <f>IF(ISNA(MATCH(O67-1,[1]Plan2!$A$1:$A$2,0)),0,1)</f>
        <v>0</v>
      </c>
      <c r="Z67" t="s">
        <v>64</v>
      </c>
    </row>
    <row r="68" spans="1:26" x14ac:dyDescent="0.25">
      <c r="A68" t="str">
        <f t="shared" si="24"/>
        <v>2016-01-21T09:29:26-02:00</v>
      </c>
      <c r="B68">
        <f t="shared" si="25"/>
        <v>25</v>
      </c>
      <c r="C68">
        <f t="shared" si="26"/>
        <v>11</v>
      </c>
      <c r="D68" t="str">
        <f t="shared" si="27"/>
        <v>2016-01-21</v>
      </c>
      <c r="E68" t="str">
        <f t="shared" si="28"/>
        <v>09:29:26-02:00</v>
      </c>
      <c r="F68">
        <f t="shared" si="29"/>
        <v>9</v>
      </c>
      <c r="G68" t="str">
        <f t="shared" si="30"/>
        <v>09:29:26</v>
      </c>
      <c r="H68" t="str">
        <f t="shared" si="31"/>
        <v>09</v>
      </c>
      <c r="I68" t="str">
        <f t="shared" si="32"/>
        <v>29</v>
      </c>
      <c r="J68" t="str">
        <f t="shared" si="33"/>
        <v>26</v>
      </c>
      <c r="K68">
        <f t="shared" si="34"/>
        <v>9.4833333333333325</v>
      </c>
      <c r="L68" t="str">
        <f t="shared" si="35"/>
        <v>2016</v>
      </c>
      <c r="M68" t="str">
        <f t="shared" si="36"/>
        <v>01</v>
      </c>
      <c r="N68" t="str">
        <f t="shared" si="37"/>
        <v>21</v>
      </c>
      <c r="O68" s="6">
        <f t="shared" si="38"/>
        <v>42390</v>
      </c>
      <c r="P68">
        <f t="shared" si="39"/>
        <v>5</v>
      </c>
      <c r="Q68">
        <f t="shared" si="40"/>
        <v>1</v>
      </c>
      <c r="R68">
        <f t="shared" si="41"/>
        <v>0</v>
      </c>
      <c r="S68">
        <f t="shared" si="42"/>
        <v>0</v>
      </c>
      <c r="T68">
        <f t="shared" si="43"/>
        <v>0</v>
      </c>
      <c r="U68">
        <f t="shared" si="44"/>
        <v>0</v>
      </c>
      <c r="V68">
        <f t="shared" si="45"/>
        <v>0</v>
      </c>
      <c r="W68">
        <f>IF(ISNA(MATCH(O68,[1]Plan2!$A$1:$A$2,0)),0,1)</f>
        <v>0</v>
      </c>
      <c r="X68">
        <f>IF(ISNA(MATCH(O68+1,[1]Plan2!$A$1:$A$2,0)),0,1)</f>
        <v>0</v>
      </c>
      <c r="Y68">
        <f>IF(ISNA(MATCH(O68-1,[1]Plan2!$A$1:$A$2,0)),0,1)</f>
        <v>0</v>
      </c>
      <c r="Z68" t="s">
        <v>65</v>
      </c>
    </row>
    <row r="69" spans="1:26" x14ac:dyDescent="0.25">
      <c r="A69" t="str">
        <f t="shared" si="24"/>
        <v>2016-01-21T09:44:30-02:00</v>
      </c>
      <c r="B69">
        <f t="shared" si="25"/>
        <v>25</v>
      </c>
      <c r="C69">
        <f t="shared" si="26"/>
        <v>11</v>
      </c>
      <c r="D69" t="str">
        <f t="shared" si="27"/>
        <v>2016-01-21</v>
      </c>
      <c r="E69" t="str">
        <f t="shared" si="28"/>
        <v>09:44:30-02:00</v>
      </c>
      <c r="F69">
        <f t="shared" si="29"/>
        <v>9</v>
      </c>
      <c r="G69" t="str">
        <f t="shared" si="30"/>
        <v>09:44:30</v>
      </c>
      <c r="H69" t="str">
        <f t="shared" si="31"/>
        <v>09</v>
      </c>
      <c r="I69" t="str">
        <f t="shared" si="32"/>
        <v>44</v>
      </c>
      <c r="J69" t="str">
        <f t="shared" si="33"/>
        <v>30</v>
      </c>
      <c r="K69">
        <f t="shared" si="34"/>
        <v>9.7333333333333325</v>
      </c>
      <c r="L69" t="str">
        <f t="shared" si="35"/>
        <v>2016</v>
      </c>
      <c r="M69" t="str">
        <f t="shared" si="36"/>
        <v>01</v>
      </c>
      <c r="N69" t="str">
        <f t="shared" si="37"/>
        <v>21</v>
      </c>
      <c r="O69" s="6">
        <f t="shared" si="38"/>
        <v>42390</v>
      </c>
      <c r="P69">
        <f t="shared" si="39"/>
        <v>5</v>
      </c>
      <c r="Q69">
        <f t="shared" si="40"/>
        <v>1</v>
      </c>
      <c r="R69">
        <f t="shared" si="41"/>
        <v>0</v>
      </c>
      <c r="S69">
        <f t="shared" si="42"/>
        <v>0</v>
      </c>
      <c r="T69">
        <f t="shared" si="43"/>
        <v>0</v>
      </c>
      <c r="U69">
        <f t="shared" si="44"/>
        <v>0</v>
      </c>
      <c r="V69">
        <f t="shared" si="45"/>
        <v>0</v>
      </c>
      <c r="W69">
        <f>IF(ISNA(MATCH(O69,[1]Plan2!$A$1:$A$2,0)),0,1)</f>
        <v>0</v>
      </c>
      <c r="X69">
        <f>IF(ISNA(MATCH(O69+1,[1]Plan2!$A$1:$A$2,0)),0,1)</f>
        <v>0</v>
      </c>
      <c r="Y69">
        <f>IF(ISNA(MATCH(O69-1,[1]Plan2!$A$1:$A$2,0)),0,1)</f>
        <v>0</v>
      </c>
      <c r="Z69" t="s">
        <v>66</v>
      </c>
    </row>
    <row r="70" spans="1:26" x14ac:dyDescent="0.25">
      <c r="A70" t="str">
        <f t="shared" si="24"/>
        <v>2016-01-21T09:59:33-02:00</v>
      </c>
      <c r="B70">
        <f t="shared" si="25"/>
        <v>25</v>
      </c>
      <c r="C70">
        <f t="shared" si="26"/>
        <v>11</v>
      </c>
      <c r="D70" t="str">
        <f t="shared" si="27"/>
        <v>2016-01-21</v>
      </c>
      <c r="E70" t="str">
        <f t="shared" si="28"/>
        <v>09:59:33-02:00</v>
      </c>
      <c r="F70">
        <f t="shared" si="29"/>
        <v>9</v>
      </c>
      <c r="G70" t="str">
        <f t="shared" si="30"/>
        <v>09:59:33</v>
      </c>
      <c r="H70" t="str">
        <f t="shared" si="31"/>
        <v>09</v>
      </c>
      <c r="I70" t="str">
        <f t="shared" si="32"/>
        <v>59</v>
      </c>
      <c r="J70" t="str">
        <f t="shared" si="33"/>
        <v>33</v>
      </c>
      <c r="K70">
        <f t="shared" si="34"/>
        <v>9.9833333333333325</v>
      </c>
      <c r="L70" t="str">
        <f t="shared" si="35"/>
        <v>2016</v>
      </c>
      <c r="M70" t="str">
        <f t="shared" si="36"/>
        <v>01</v>
      </c>
      <c r="N70" t="str">
        <f t="shared" si="37"/>
        <v>21</v>
      </c>
      <c r="O70" s="6">
        <f t="shared" si="38"/>
        <v>42390</v>
      </c>
      <c r="P70">
        <f t="shared" si="39"/>
        <v>5</v>
      </c>
      <c r="Q70">
        <f t="shared" si="40"/>
        <v>1</v>
      </c>
      <c r="R70">
        <f t="shared" si="41"/>
        <v>0</v>
      </c>
      <c r="S70">
        <f t="shared" si="42"/>
        <v>0</v>
      </c>
      <c r="T70">
        <f t="shared" si="43"/>
        <v>0</v>
      </c>
      <c r="U70">
        <f t="shared" si="44"/>
        <v>0</v>
      </c>
      <c r="V70">
        <f t="shared" si="45"/>
        <v>0</v>
      </c>
      <c r="W70">
        <f>IF(ISNA(MATCH(O70,[1]Plan2!$A$1:$A$2,0)),0,1)</f>
        <v>0</v>
      </c>
      <c r="X70">
        <f>IF(ISNA(MATCH(O70+1,[1]Plan2!$A$1:$A$2,0)),0,1)</f>
        <v>0</v>
      </c>
      <c r="Y70">
        <f>IF(ISNA(MATCH(O70-1,[1]Plan2!$A$1:$A$2,0)),0,1)</f>
        <v>0</v>
      </c>
      <c r="Z70" t="s">
        <v>67</v>
      </c>
    </row>
    <row r="71" spans="1:26" x14ac:dyDescent="0.25">
      <c r="A71" t="str">
        <f t="shared" si="24"/>
        <v>2016-01-21T10:14:37-02:00</v>
      </c>
      <c r="B71">
        <f t="shared" si="25"/>
        <v>25</v>
      </c>
      <c r="C71">
        <f t="shared" si="26"/>
        <v>11</v>
      </c>
      <c r="D71" t="str">
        <f t="shared" si="27"/>
        <v>2016-01-21</v>
      </c>
      <c r="E71" t="str">
        <f t="shared" si="28"/>
        <v>10:14:37-02:00</v>
      </c>
      <c r="F71">
        <f t="shared" si="29"/>
        <v>9</v>
      </c>
      <c r="G71" t="str">
        <f t="shared" si="30"/>
        <v>10:14:37</v>
      </c>
      <c r="H71" t="str">
        <f t="shared" si="31"/>
        <v>10</v>
      </c>
      <c r="I71" t="str">
        <f t="shared" si="32"/>
        <v>14</v>
      </c>
      <c r="J71" t="str">
        <f t="shared" si="33"/>
        <v>37</v>
      </c>
      <c r="K71">
        <f t="shared" si="34"/>
        <v>10.233333333333333</v>
      </c>
      <c r="L71" t="str">
        <f t="shared" si="35"/>
        <v>2016</v>
      </c>
      <c r="M71" t="str">
        <f t="shared" si="36"/>
        <v>01</v>
      </c>
      <c r="N71" t="str">
        <f t="shared" si="37"/>
        <v>21</v>
      </c>
      <c r="O71" s="6">
        <f t="shared" si="38"/>
        <v>42390</v>
      </c>
      <c r="P71">
        <f t="shared" si="39"/>
        <v>5</v>
      </c>
      <c r="Q71">
        <f t="shared" si="40"/>
        <v>1</v>
      </c>
      <c r="R71">
        <f t="shared" si="41"/>
        <v>0</v>
      </c>
      <c r="S71">
        <f t="shared" si="42"/>
        <v>0</v>
      </c>
      <c r="T71">
        <f t="shared" si="43"/>
        <v>0</v>
      </c>
      <c r="U71">
        <f t="shared" si="44"/>
        <v>0</v>
      </c>
      <c r="V71">
        <f t="shared" si="45"/>
        <v>0</v>
      </c>
      <c r="W71">
        <f>IF(ISNA(MATCH(O71,[1]Plan2!$A$1:$A$2,0)),0,1)</f>
        <v>0</v>
      </c>
      <c r="X71">
        <f>IF(ISNA(MATCH(O71+1,[1]Plan2!$A$1:$A$2,0)),0,1)</f>
        <v>0</v>
      </c>
      <c r="Y71">
        <f>IF(ISNA(MATCH(O71-1,[1]Plan2!$A$1:$A$2,0)),0,1)</f>
        <v>0</v>
      </c>
      <c r="Z71" t="s">
        <v>68</v>
      </c>
    </row>
    <row r="72" spans="1:26" x14ac:dyDescent="0.25">
      <c r="A72" t="str">
        <f t="shared" si="24"/>
        <v>2016-01-21T10:29:41-02:00</v>
      </c>
      <c r="B72">
        <f t="shared" si="25"/>
        <v>25</v>
      </c>
      <c r="C72">
        <f t="shared" si="26"/>
        <v>11</v>
      </c>
      <c r="D72" t="str">
        <f t="shared" si="27"/>
        <v>2016-01-21</v>
      </c>
      <c r="E72" t="str">
        <f t="shared" si="28"/>
        <v>10:29:41-02:00</v>
      </c>
      <c r="F72">
        <f t="shared" si="29"/>
        <v>9</v>
      </c>
      <c r="G72" t="str">
        <f t="shared" si="30"/>
        <v>10:29:41</v>
      </c>
      <c r="H72" t="str">
        <f t="shared" si="31"/>
        <v>10</v>
      </c>
      <c r="I72" t="str">
        <f t="shared" si="32"/>
        <v>29</v>
      </c>
      <c r="J72" t="str">
        <f t="shared" si="33"/>
        <v>41</v>
      </c>
      <c r="K72">
        <f t="shared" si="34"/>
        <v>10.483333333333333</v>
      </c>
      <c r="L72" t="str">
        <f t="shared" si="35"/>
        <v>2016</v>
      </c>
      <c r="M72" t="str">
        <f t="shared" si="36"/>
        <v>01</v>
      </c>
      <c r="N72" t="str">
        <f t="shared" si="37"/>
        <v>21</v>
      </c>
      <c r="O72" s="6">
        <f t="shared" si="38"/>
        <v>42390</v>
      </c>
      <c r="P72">
        <f t="shared" si="39"/>
        <v>5</v>
      </c>
      <c r="Q72">
        <f t="shared" si="40"/>
        <v>1</v>
      </c>
      <c r="R72">
        <f t="shared" si="41"/>
        <v>0</v>
      </c>
      <c r="S72">
        <f t="shared" si="42"/>
        <v>0</v>
      </c>
      <c r="T72">
        <f t="shared" si="43"/>
        <v>0</v>
      </c>
      <c r="U72">
        <f t="shared" si="44"/>
        <v>0</v>
      </c>
      <c r="V72">
        <f t="shared" si="45"/>
        <v>0</v>
      </c>
      <c r="W72">
        <f>IF(ISNA(MATCH(O72,[1]Plan2!$A$1:$A$2,0)),0,1)</f>
        <v>0</v>
      </c>
      <c r="X72">
        <f>IF(ISNA(MATCH(O72+1,[1]Plan2!$A$1:$A$2,0)),0,1)</f>
        <v>0</v>
      </c>
      <c r="Y72">
        <f>IF(ISNA(MATCH(O72-1,[1]Plan2!$A$1:$A$2,0)),0,1)</f>
        <v>0</v>
      </c>
      <c r="Z72" t="s">
        <v>69</v>
      </c>
    </row>
    <row r="73" spans="1:26" x14ac:dyDescent="0.25">
      <c r="A73" t="str">
        <f t="shared" si="24"/>
        <v>2016-01-21T10:44:45-02:00</v>
      </c>
      <c r="B73">
        <f t="shared" si="25"/>
        <v>25</v>
      </c>
      <c r="C73">
        <f t="shared" si="26"/>
        <v>11</v>
      </c>
      <c r="D73" t="str">
        <f t="shared" si="27"/>
        <v>2016-01-21</v>
      </c>
      <c r="E73" t="str">
        <f t="shared" si="28"/>
        <v>10:44:45-02:00</v>
      </c>
      <c r="F73">
        <f t="shared" si="29"/>
        <v>9</v>
      </c>
      <c r="G73" t="str">
        <f t="shared" si="30"/>
        <v>10:44:45</v>
      </c>
      <c r="H73" t="str">
        <f t="shared" si="31"/>
        <v>10</v>
      </c>
      <c r="I73" t="str">
        <f t="shared" si="32"/>
        <v>44</v>
      </c>
      <c r="J73" t="str">
        <f t="shared" si="33"/>
        <v>45</v>
      </c>
      <c r="K73">
        <f t="shared" si="34"/>
        <v>10.733333333333333</v>
      </c>
      <c r="L73" t="str">
        <f t="shared" si="35"/>
        <v>2016</v>
      </c>
      <c r="M73" t="str">
        <f t="shared" si="36"/>
        <v>01</v>
      </c>
      <c r="N73" t="str">
        <f t="shared" si="37"/>
        <v>21</v>
      </c>
      <c r="O73" s="6">
        <f t="shared" si="38"/>
        <v>42390</v>
      </c>
      <c r="P73">
        <f t="shared" si="39"/>
        <v>5</v>
      </c>
      <c r="Q73">
        <f t="shared" si="40"/>
        <v>1</v>
      </c>
      <c r="R73">
        <f t="shared" si="41"/>
        <v>0</v>
      </c>
      <c r="S73">
        <f t="shared" si="42"/>
        <v>0</v>
      </c>
      <c r="T73">
        <f t="shared" si="43"/>
        <v>0</v>
      </c>
      <c r="U73">
        <f t="shared" si="44"/>
        <v>0</v>
      </c>
      <c r="V73">
        <f t="shared" si="45"/>
        <v>0</v>
      </c>
      <c r="W73">
        <f>IF(ISNA(MATCH(O73,[1]Plan2!$A$1:$A$2,0)),0,1)</f>
        <v>0</v>
      </c>
      <c r="X73">
        <f>IF(ISNA(MATCH(O73+1,[1]Plan2!$A$1:$A$2,0)),0,1)</f>
        <v>0</v>
      </c>
      <c r="Y73">
        <f>IF(ISNA(MATCH(O73-1,[1]Plan2!$A$1:$A$2,0)),0,1)</f>
        <v>0</v>
      </c>
      <c r="Z73" t="s">
        <v>70</v>
      </c>
    </row>
    <row r="74" spans="1:26" x14ac:dyDescent="0.25">
      <c r="A74" t="str">
        <f t="shared" si="24"/>
        <v>2016-01-22T08:45:29-02:00</v>
      </c>
      <c r="B74">
        <f t="shared" si="25"/>
        <v>25</v>
      </c>
      <c r="C74">
        <f t="shared" si="26"/>
        <v>11</v>
      </c>
      <c r="D74" t="str">
        <f t="shared" si="27"/>
        <v>2016-01-22</v>
      </c>
      <c r="E74" t="str">
        <f t="shared" si="28"/>
        <v>08:45:29-02:00</v>
      </c>
      <c r="F74">
        <f t="shared" si="29"/>
        <v>9</v>
      </c>
      <c r="G74" t="str">
        <f t="shared" si="30"/>
        <v>08:45:29</v>
      </c>
      <c r="H74" t="str">
        <f t="shared" si="31"/>
        <v>08</v>
      </c>
      <c r="I74" t="str">
        <f t="shared" si="32"/>
        <v>45</v>
      </c>
      <c r="J74" t="str">
        <f t="shared" si="33"/>
        <v>29</v>
      </c>
      <c r="K74">
        <f t="shared" si="34"/>
        <v>8.75</v>
      </c>
      <c r="L74" t="str">
        <f t="shared" si="35"/>
        <v>2016</v>
      </c>
      <c r="M74" t="str">
        <f t="shared" si="36"/>
        <v>01</v>
      </c>
      <c r="N74" t="str">
        <f t="shared" si="37"/>
        <v>22</v>
      </c>
      <c r="O74" s="6">
        <f t="shared" si="38"/>
        <v>42391</v>
      </c>
      <c r="P74">
        <f t="shared" si="39"/>
        <v>6</v>
      </c>
      <c r="Q74">
        <f t="shared" si="40"/>
        <v>0</v>
      </c>
      <c r="R74">
        <f t="shared" si="41"/>
        <v>0</v>
      </c>
      <c r="S74">
        <f t="shared" si="42"/>
        <v>0</v>
      </c>
      <c r="T74">
        <f t="shared" si="43"/>
        <v>1</v>
      </c>
      <c r="U74">
        <f t="shared" si="44"/>
        <v>0</v>
      </c>
      <c r="V74">
        <f t="shared" si="45"/>
        <v>0</v>
      </c>
      <c r="W74">
        <f>IF(ISNA(MATCH(O74,[1]Plan2!$A$1:$A$2,0)),0,1)</f>
        <v>0</v>
      </c>
      <c r="X74">
        <f>IF(ISNA(MATCH(O74+1,[1]Plan2!$A$1:$A$2,0)),0,1)</f>
        <v>0</v>
      </c>
      <c r="Y74">
        <f>IF(ISNA(MATCH(O74-1,[1]Plan2!$A$1:$A$2,0)),0,1)</f>
        <v>0</v>
      </c>
      <c r="Z74" t="s">
        <v>71</v>
      </c>
    </row>
    <row r="75" spans="1:26" x14ac:dyDescent="0.25">
      <c r="A75" t="str">
        <f t="shared" si="24"/>
        <v>2016-01-22T09:00:32-02:00</v>
      </c>
      <c r="B75">
        <f t="shared" si="25"/>
        <v>25</v>
      </c>
      <c r="C75">
        <f t="shared" si="26"/>
        <v>11</v>
      </c>
      <c r="D75" t="str">
        <f t="shared" si="27"/>
        <v>2016-01-22</v>
      </c>
      <c r="E75" t="str">
        <f t="shared" si="28"/>
        <v>09:00:32-02:00</v>
      </c>
      <c r="F75">
        <f t="shared" si="29"/>
        <v>9</v>
      </c>
      <c r="G75" t="str">
        <f t="shared" si="30"/>
        <v>09:00:32</v>
      </c>
      <c r="H75" t="str">
        <f t="shared" si="31"/>
        <v>09</v>
      </c>
      <c r="I75" t="str">
        <f t="shared" si="32"/>
        <v>00</v>
      </c>
      <c r="J75" t="str">
        <f t="shared" si="33"/>
        <v>32</v>
      </c>
      <c r="K75">
        <f t="shared" si="34"/>
        <v>9</v>
      </c>
      <c r="L75" t="str">
        <f t="shared" si="35"/>
        <v>2016</v>
      </c>
      <c r="M75" t="str">
        <f t="shared" si="36"/>
        <v>01</v>
      </c>
      <c r="N75" t="str">
        <f t="shared" si="37"/>
        <v>22</v>
      </c>
      <c r="O75" s="6">
        <f t="shared" si="38"/>
        <v>42391</v>
      </c>
      <c r="P75">
        <f t="shared" si="39"/>
        <v>6</v>
      </c>
      <c r="Q75">
        <f t="shared" si="40"/>
        <v>0</v>
      </c>
      <c r="R75">
        <f t="shared" si="41"/>
        <v>0</v>
      </c>
      <c r="S75">
        <f t="shared" si="42"/>
        <v>0</v>
      </c>
      <c r="T75">
        <f t="shared" si="43"/>
        <v>1</v>
      </c>
      <c r="U75">
        <f t="shared" si="44"/>
        <v>0</v>
      </c>
      <c r="V75">
        <f t="shared" si="45"/>
        <v>0</v>
      </c>
      <c r="W75">
        <f>IF(ISNA(MATCH(O75,[1]Plan2!$A$1:$A$2,0)),0,1)</f>
        <v>0</v>
      </c>
      <c r="X75">
        <f>IF(ISNA(MATCH(O75+1,[1]Plan2!$A$1:$A$2,0)),0,1)</f>
        <v>0</v>
      </c>
      <c r="Y75">
        <f>IF(ISNA(MATCH(O75-1,[1]Plan2!$A$1:$A$2,0)),0,1)</f>
        <v>0</v>
      </c>
      <c r="Z75" t="s">
        <v>72</v>
      </c>
    </row>
    <row r="76" spans="1:26" x14ac:dyDescent="0.25">
      <c r="A76" t="str">
        <f t="shared" si="24"/>
        <v>2016-01-22T09:15:36-02:00</v>
      </c>
      <c r="B76">
        <f t="shared" si="25"/>
        <v>25</v>
      </c>
      <c r="C76">
        <f t="shared" si="26"/>
        <v>11</v>
      </c>
      <c r="D76" t="str">
        <f t="shared" si="27"/>
        <v>2016-01-22</v>
      </c>
      <c r="E76" t="str">
        <f t="shared" si="28"/>
        <v>09:15:36-02:00</v>
      </c>
      <c r="F76">
        <f t="shared" si="29"/>
        <v>9</v>
      </c>
      <c r="G76" t="str">
        <f t="shared" si="30"/>
        <v>09:15:36</v>
      </c>
      <c r="H76" t="str">
        <f t="shared" si="31"/>
        <v>09</v>
      </c>
      <c r="I76" t="str">
        <f t="shared" si="32"/>
        <v>15</v>
      </c>
      <c r="J76" t="str">
        <f t="shared" si="33"/>
        <v>36</v>
      </c>
      <c r="K76">
        <f t="shared" si="34"/>
        <v>9.25</v>
      </c>
      <c r="L76" t="str">
        <f t="shared" si="35"/>
        <v>2016</v>
      </c>
      <c r="M76" t="str">
        <f t="shared" si="36"/>
        <v>01</v>
      </c>
      <c r="N76" t="str">
        <f t="shared" si="37"/>
        <v>22</v>
      </c>
      <c r="O76" s="6">
        <f t="shared" si="38"/>
        <v>42391</v>
      </c>
      <c r="P76">
        <f t="shared" si="39"/>
        <v>6</v>
      </c>
      <c r="Q76">
        <f t="shared" si="40"/>
        <v>0</v>
      </c>
      <c r="R76">
        <f t="shared" si="41"/>
        <v>0</v>
      </c>
      <c r="S76">
        <f t="shared" si="42"/>
        <v>0</v>
      </c>
      <c r="T76">
        <f t="shared" si="43"/>
        <v>1</v>
      </c>
      <c r="U76">
        <f t="shared" si="44"/>
        <v>0</v>
      </c>
      <c r="V76">
        <f t="shared" si="45"/>
        <v>0</v>
      </c>
      <c r="W76">
        <f>IF(ISNA(MATCH(O76,[1]Plan2!$A$1:$A$2,0)),0,1)</f>
        <v>0</v>
      </c>
      <c r="X76">
        <f>IF(ISNA(MATCH(O76+1,[1]Plan2!$A$1:$A$2,0)),0,1)</f>
        <v>0</v>
      </c>
      <c r="Y76">
        <f>IF(ISNA(MATCH(O76-1,[1]Plan2!$A$1:$A$2,0)),0,1)</f>
        <v>0</v>
      </c>
      <c r="Z76" t="s">
        <v>73</v>
      </c>
    </row>
    <row r="77" spans="1:26" x14ac:dyDescent="0.25">
      <c r="A77" t="str">
        <f t="shared" si="24"/>
        <v>2016-01-22T09:30:40-02:00</v>
      </c>
      <c r="B77">
        <f t="shared" si="25"/>
        <v>25</v>
      </c>
      <c r="C77">
        <f t="shared" si="26"/>
        <v>11</v>
      </c>
      <c r="D77" t="str">
        <f t="shared" si="27"/>
        <v>2016-01-22</v>
      </c>
      <c r="E77" t="str">
        <f t="shared" si="28"/>
        <v>09:30:40-02:00</v>
      </c>
      <c r="F77">
        <f t="shared" si="29"/>
        <v>9</v>
      </c>
      <c r="G77" t="str">
        <f t="shared" si="30"/>
        <v>09:30:40</v>
      </c>
      <c r="H77" t="str">
        <f t="shared" si="31"/>
        <v>09</v>
      </c>
      <c r="I77" t="str">
        <f t="shared" si="32"/>
        <v>30</v>
      </c>
      <c r="J77" t="str">
        <f t="shared" si="33"/>
        <v>40</v>
      </c>
      <c r="K77">
        <f t="shared" si="34"/>
        <v>9.5</v>
      </c>
      <c r="L77" t="str">
        <f t="shared" si="35"/>
        <v>2016</v>
      </c>
      <c r="M77" t="str">
        <f t="shared" si="36"/>
        <v>01</v>
      </c>
      <c r="N77" t="str">
        <f t="shared" si="37"/>
        <v>22</v>
      </c>
      <c r="O77" s="6">
        <f t="shared" si="38"/>
        <v>42391</v>
      </c>
      <c r="P77">
        <f t="shared" si="39"/>
        <v>6</v>
      </c>
      <c r="Q77">
        <f t="shared" si="40"/>
        <v>0</v>
      </c>
      <c r="R77">
        <f t="shared" si="41"/>
        <v>0</v>
      </c>
      <c r="S77">
        <f t="shared" si="42"/>
        <v>0</v>
      </c>
      <c r="T77">
        <f t="shared" si="43"/>
        <v>1</v>
      </c>
      <c r="U77">
        <f t="shared" si="44"/>
        <v>0</v>
      </c>
      <c r="V77">
        <f t="shared" si="45"/>
        <v>0</v>
      </c>
      <c r="W77">
        <f>IF(ISNA(MATCH(O77,[1]Plan2!$A$1:$A$2,0)),0,1)</f>
        <v>0</v>
      </c>
      <c r="X77">
        <f>IF(ISNA(MATCH(O77+1,[1]Plan2!$A$1:$A$2,0)),0,1)</f>
        <v>0</v>
      </c>
      <c r="Y77">
        <f>IF(ISNA(MATCH(O77-1,[1]Plan2!$A$1:$A$2,0)),0,1)</f>
        <v>0</v>
      </c>
      <c r="Z77" t="s">
        <v>74</v>
      </c>
    </row>
    <row r="78" spans="1:26" x14ac:dyDescent="0.25">
      <c r="A78" t="str">
        <f t="shared" si="24"/>
        <v>2016-01-22T09:45:43-02:00</v>
      </c>
      <c r="B78">
        <f t="shared" si="25"/>
        <v>25</v>
      </c>
      <c r="C78">
        <f t="shared" si="26"/>
        <v>11</v>
      </c>
      <c r="D78" t="str">
        <f t="shared" si="27"/>
        <v>2016-01-22</v>
      </c>
      <c r="E78" t="str">
        <f t="shared" si="28"/>
        <v>09:45:43-02:00</v>
      </c>
      <c r="F78">
        <f t="shared" si="29"/>
        <v>9</v>
      </c>
      <c r="G78" t="str">
        <f t="shared" si="30"/>
        <v>09:45:43</v>
      </c>
      <c r="H78" t="str">
        <f t="shared" si="31"/>
        <v>09</v>
      </c>
      <c r="I78" t="str">
        <f t="shared" si="32"/>
        <v>45</v>
      </c>
      <c r="J78" t="str">
        <f t="shared" si="33"/>
        <v>43</v>
      </c>
      <c r="K78">
        <f t="shared" si="34"/>
        <v>9.75</v>
      </c>
      <c r="L78" t="str">
        <f t="shared" si="35"/>
        <v>2016</v>
      </c>
      <c r="M78" t="str">
        <f t="shared" si="36"/>
        <v>01</v>
      </c>
      <c r="N78" t="str">
        <f t="shared" si="37"/>
        <v>22</v>
      </c>
      <c r="O78" s="6">
        <f t="shared" si="38"/>
        <v>42391</v>
      </c>
      <c r="P78">
        <f t="shared" si="39"/>
        <v>6</v>
      </c>
      <c r="Q78">
        <f t="shared" si="40"/>
        <v>0</v>
      </c>
      <c r="R78">
        <f t="shared" si="41"/>
        <v>0</v>
      </c>
      <c r="S78">
        <f t="shared" si="42"/>
        <v>0</v>
      </c>
      <c r="T78">
        <f t="shared" si="43"/>
        <v>1</v>
      </c>
      <c r="U78">
        <f t="shared" si="44"/>
        <v>0</v>
      </c>
      <c r="V78">
        <f t="shared" si="45"/>
        <v>0</v>
      </c>
      <c r="W78">
        <f>IF(ISNA(MATCH(O78,[1]Plan2!$A$1:$A$2,0)),0,1)</f>
        <v>0</v>
      </c>
      <c r="X78">
        <f>IF(ISNA(MATCH(O78+1,[1]Plan2!$A$1:$A$2,0)),0,1)</f>
        <v>0</v>
      </c>
      <c r="Y78">
        <f>IF(ISNA(MATCH(O78-1,[1]Plan2!$A$1:$A$2,0)),0,1)</f>
        <v>0</v>
      </c>
      <c r="Z78" t="s">
        <v>75</v>
      </c>
    </row>
    <row r="79" spans="1:26" x14ac:dyDescent="0.25">
      <c r="A79" t="str">
        <f t="shared" si="24"/>
        <v>2016-01-22T10:00:46-02:00</v>
      </c>
      <c r="B79">
        <f t="shared" si="25"/>
        <v>25</v>
      </c>
      <c r="C79">
        <f t="shared" si="26"/>
        <v>11</v>
      </c>
      <c r="D79" t="str">
        <f t="shared" si="27"/>
        <v>2016-01-22</v>
      </c>
      <c r="E79" t="str">
        <f t="shared" si="28"/>
        <v>10:00:46-02:00</v>
      </c>
      <c r="F79">
        <f t="shared" si="29"/>
        <v>9</v>
      </c>
      <c r="G79" t="str">
        <f t="shared" si="30"/>
        <v>10:00:46</v>
      </c>
      <c r="H79" t="str">
        <f t="shared" si="31"/>
        <v>10</v>
      </c>
      <c r="I79" t="str">
        <f t="shared" si="32"/>
        <v>00</v>
      </c>
      <c r="J79" t="str">
        <f t="shared" si="33"/>
        <v>46</v>
      </c>
      <c r="K79">
        <f t="shared" si="34"/>
        <v>10</v>
      </c>
      <c r="L79" t="str">
        <f t="shared" si="35"/>
        <v>2016</v>
      </c>
      <c r="M79" t="str">
        <f t="shared" si="36"/>
        <v>01</v>
      </c>
      <c r="N79" t="str">
        <f t="shared" si="37"/>
        <v>22</v>
      </c>
      <c r="O79" s="6">
        <f t="shared" si="38"/>
        <v>42391</v>
      </c>
      <c r="P79">
        <f t="shared" si="39"/>
        <v>6</v>
      </c>
      <c r="Q79">
        <f t="shared" si="40"/>
        <v>0</v>
      </c>
      <c r="R79">
        <f t="shared" si="41"/>
        <v>0</v>
      </c>
      <c r="S79">
        <f t="shared" si="42"/>
        <v>0</v>
      </c>
      <c r="T79">
        <f t="shared" si="43"/>
        <v>1</v>
      </c>
      <c r="U79">
        <f t="shared" si="44"/>
        <v>0</v>
      </c>
      <c r="V79">
        <f t="shared" si="45"/>
        <v>0</v>
      </c>
      <c r="W79">
        <f>IF(ISNA(MATCH(O79,[1]Plan2!$A$1:$A$2,0)),0,1)</f>
        <v>0</v>
      </c>
      <c r="X79">
        <f>IF(ISNA(MATCH(O79+1,[1]Plan2!$A$1:$A$2,0)),0,1)</f>
        <v>0</v>
      </c>
      <c r="Y79">
        <f>IF(ISNA(MATCH(O79-1,[1]Plan2!$A$1:$A$2,0)),0,1)</f>
        <v>0</v>
      </c>
      <c r="Z79" t="s">
        <v>76</v>
      </c>
    </row>
    <row r="80" spans="1:26" x14ac:dyDescent="0.25">
      <c r="A80" t="str">
        <f t="shared" si="24"/>
        <v>2016-01-22T10:15:50-02:00</v>
      </c>
      <c r="B80">
        <f t="shared" si="25"/>
        <v>25</v>
      </c>
      <c r="C80">
        <f t="shared" si="26"/>
        <v>11</v>
      </c>
      <c r="D80" t="str">
        <f t="shared" si="27"/>
        <v>2016-01-22</v>
      </c>
      <c r="E80" t="str">
        <f t="shared" si="28"/>
        <v>10:15:50-02:00</v>
      </c>
      <c r="F80">
        <f t="shared" si="29"/>
        <v>9</v>
      </c>
      <c r="G80" t="str">
        <f t="shared" si="30"/>
        <v>10:15:50</v>
      </c>
      <c r="H80" t="str">
        <f t="shared" si="31"/>
        <v>10</v>
      </c>
      <c r="I80" t="str">
        <f t="shared" si="32"/>
        <v>15</v>
      </c>
      <c r="J80" t="str">
        <f t="shared" si="33"/>
        <v>50</v>
      </c>
      <c r="K80">
        <f t="shared" si="34"/>
        <v>10.25</v>
      </c>
      <c r="L80" t="str">
        <f t="shared" si="35"/>
        <v>2016</v>
      </c>
      <c r="M80" t="str">
        <f t="shared" si="36"/>
        <v>01</v>
      </c>
      <c r="N80" t="str">
        <f t="shared" si="37"/>
        <v>22</v>
      </c>
      <c r="O80" s="6">
        <f t="shared" si="38"/>
        <v>42391</v>
      </c>
      <c r="P80">
        <f t="shared" si="39"/>
        <v>6</v>
      </c>
      <c r="Q80">
        <f t="shared" si="40"/>
        <v>0</v>
      </c>
      <c r="R80">
        <f t="shared" si="41"/>
        <v>0</v>
      </c>
      <c r="S80">
        <f t="shared" si="42"/>
        <v>0</v>
      </c>
      <c r="T80">
        <f t="shared" si="43"/>
        <v>1</v>
      </c>
      <c r="U80">
        <f t="shared" si="44"/>
        <v>0</v>
      </c>
      <c r="V80">
        <f t="shared" si="45"/>
        <v>0</v>
      </c>
      <c r="W80">
        <f>IF(ISNA(MATCH(O80,[1]Plan2!$A$1:$A$2,0)),0,1)</f>
        <v>0</v>
      </c>
      <c r="X80">
        <f>IF(ISNA(MATCH(O80+1,[1]Plan2!$A$1:$A$2,0)),0,1)</f>
        <v>0</v>
      </c>
      <c r="Y80">
        <f>IF(ISNA(MATCH(O80-1,[1]Plan2!$A$1:$A$2,0)),0,1)</f>
        <v>0</v>
      </c>
      <c r="Z80" t="s">
        <v>77</v>
      </c>
    </row>
    <row r="81" spans="1:26" x14ac:dyDescent="0.25">
      <c r="A81" t="str">
        <f t="shared" si="24"/>
        <v>2016-01-22T10:30:53-02:00</v>
      </c>
      <c r="B81">
        <f t="shared" si="25"/>
        <v>25</v>
      </c>
      <c r="C81">
        <f t="shared" si="26"/>
        <v>11</v>
      </c>
      <c r="D81" t="str">
        <f t="shared" si="27"/>
        <v>2016-01-22</v>
      </c>
      <c r="E81" t="str">
        <f t="shared" si="28"/>
        <v>10:30:53-02:00</v>
      </c>
      <c r="F81">
        <f t="shared" si="29"/>
        <v>9</v>
      </c>
      <c r="G81" t="str">
        <f t="shared" si="30"/>
        <v>10:30:53</v>
      </c>
      <c r="H81" t="str">
        <f t="shared" si="31"/>
        <v>10</v>
      </c>
      <c r="I81" t="str">
        <f t="shared" si="32"/>
        <v>30</v>
      </c>
      <c r="J81" t="str">
        <f t="shared" si="33"/>
        <v>53</v>
      </c>
      <c r="K81">
        <f t="shared" si="34"/>
        <v>10.5</v>
      </c>
      <c r="L81" t="str">
        <f t="shared" si="35"/>
        <v>2016</v>
      </c>
      <c r="M81" t="str">
        <f t="shared" si="36"/>
        <v>01</v>
      </c>
      <c r="N81" t="str">
        <f t="shared" si="37"/>
        <v>22</v>
      </c>
      <c r="O81" s="6">
        <f t="shared" si="38"/>
        <v>42391</v>
      </c>
      <c r="P81">
        <f t="shared" si="39"/>
        <v>6</v>
      </c>
      <c r="Q81">
        <f t="shared" si="40"/>
        <v>0</v>
      </c>
      <c r="R81">
        <f t="shared" si="41"/>
        <v>0</v>
      </c>
      <c r="S81">
        <f t="shared" si="42"/>
        <v>0</v>
      </c>
      <c r="T81">
        <f t="shared" si="43"/>
        <v>1</v>
      </c>
      <c r="U81">
        <f t="shared" si="44"/>
        <v>0</v>
      </c>
      <c r="V81">
        <f t="shared" si="45"/>
        <v>0</v>
      </c>
      <c r="W81">
        <f>IF(ISNA(MATCH(O81,[1]Plan2!$A$1:$A$2,0)),0,1)</f>
        <v>0</v>
      </c>
      <c r="X81">
        <f>IF(ISNA(MATCH(O81+1,[1]Plan2!$A$1:$A$2,0)),0,1)</f>
        <v>0</v>
      </c>
      <c r="Y81">
        <f>IF(ISNA(MATCH(O81-1,[1]Plan2!$A$1:$A$2,0)),0,1)</f>
        <v>0</v>
      </c>
      <c r="Z81" t="s">
        <v>78</v>
      </c>
    </row>
    <row r="82" spans="1:26" x14ac:dyDescent="0.25">
      <c r="A82" t="str">
        <f t="shared" si="24"/>
        <v>2016-01-22T10:45:57-02:00</v>
      </c>
      <c r="B82">
        <f t="shared" si="25"/>
        <v>25</v>
      </c>
      <c r="C82">
        <f t="shared" si="26"/>
        <v>11</v>
      </c>
      <c r="D82" t="str">
        <f t="shared" si="27"/>
        <v>2016-01-22</v>
      </c>
      <c r="E82" t="str">
        <f t="shared" si="28"/>
        <v>10:45:57-02:00</v>
      </c>
      <c r="F82">
        <f t="shared" si="29"/>
        <v>9</v>
      </c>
      <c r="G82" t="str">
        <f t="shared" si="30"/>
        <v>10:45:57</v>
      </c>
      <c r="H82" t="str">
        <f t="shared" si="31"/>
        <v>10</v>
      </c>
      <c r="I82" t="str">
        <f t="shared" si="32"/>
        <v>45</v>
      </c>
      <c r="J82" t="str">
        <f t="shared" si="33"/>
        <v>57</v>
      </c>
      <c r="K82">
        <f t="shared" si="34"/>
        <v>10.75</v>
      </c>
      <c r="L82" t="str">
        <f t="shared" si="35"/>
        <v>2016</v>
      </c>
      <c r="M82" t="str">
        <f t="shared" si="36"/>
        <v>01</v>
      </c>
      <c r="N82" t="str">
        <f t="shared" si="37"/>
        <v>22</v>
      </c>
      <c r="O82" s="6">
        <f t="shared" si="38"/>
        <v>42391</v>
      </c>
      <c r="P82">
        <f t="shared" si="39"/>
        <v>6</v>
      </c>
      <c r="Q82">
        <f t="shared" si="40"/>
        <v>0</v>
      </c>
      <c r="R82">
        <f t="shared" si="41"/>
        <v>0</v>
      </c>
      <c r="S82">
        <f t="shared" si="42"/>
        <v>0</v>
      </c>
      <c r="T82">
        <f t="shared" si="43"/>
        <v>1</v>
      </c>
      <c r="U82">
        <f t="shared" si="44"/>
        <v>0</v>
      </c>
      <c r="V82">
        <f t="shared" si="45"/>
        <v>0</v>
      </c>
      <c r="W82">
        <f>IF(ISNA(MATCH(O82,[1]Plan2!$A$1:$A$2,0)),0,1)</f>
        <v>0</v>
      </c>
      <c r="X82">
        <f>IF(ISNA(MATCH(O82+1,[1]Plan2!$A$1:$A$2,0)),0,1)</f>
        <v>0</v>
      </c>
      <c r="Y82">
        <f>IF(ISNA(MATCH(O82-1,[1]Plan2!$A$1:$A$2,0)),0,1)</f>
        <v>0</v>
      </c>
      <c r="Z82" t="s">
        <v>79</v>
      </c>
    </row>
    <row r="83" spans="1:26" x14ac:dyDescent="0.25">
      <c r="A83" t="str">
        <f t="shared" si="24"/>
        <v>2016-01-22T11:01:01-02:00</v>
      </c>
      <c r="B83">
        <f t="shared" si="25"/>
        <v>25</v>
      </c>
      <c r="C83">
        <f t="shared" si="26"/>
        <v>11</v>
      </c>
      <c r="D83" t="str">
        <f t="shared" si="27"/>
        <v>2016-01-22</v>
      </c>
      <c r="E83" t="str">
        <f t="shared" si="28"/>
        <v>11:01:01-02:00</v>
      </c>
      <c r="F83">
        <f t="shared" si="29"/>
        <v>9</v>
      </c>
      <c r="G83" t="str">
        <f t="shared" si="30"/>
        <v>11:01:01</v>
      </c>
      <c r="H83" t="str">
        <f t="shared" si="31"/>
        <v>11</v>
      </c>
      <c r="I83" t="str">
        <f t="shared" si="32"/>
        <v>01</v>
      </c>
      <c r="J83" t="str">
        <f t="shared" si="33"/>
        <v>01</v>
      </c>
      <c r="K83">
        <f t="shared" si="34"/>
        <v>11.016666666666667</v>
      </c>
      <c r="L83" t="str">
        <f t="shared" si="35"/>
        <v>2016</v>
      </c>
      <c r="M83" t="str">
        <f t="shared" si="36"/>
        <v>01</v>
      </c>
      <c r="N83" t="str">
        <f t="shared" si="37"/>
        <v>22</v>
      </c>
      <c r="O83" s="6">
        <f t="shared" si="38"/>
        <v>42391</v>
      </c>
      <c r="P83">
        <f t="shared" si="39"/>
        <v>6</v>
      </c>
      <c r="Q83">
        <f t="shared" si="40"/>
        <v>0</v>
      </c>
      <c r="R83">
        <f t="shared" si="41"/>
        <v>0</v>
      </c>
      <c r="S83">
        <f t="shared" si="42"/>
        <v>0</v>
      </c>
      <c r="T83">
        <f t="shared" si="43"/>
        <v>1</v>
      </c>
      <c r="U83">
        <f t="shared" si="44"/>
        <v>0</v>
      </c>
      <c r="V83">
        <f t="shared" si="45"/>
        <v>0</v>
      </c>
      <c r="W83">
        <f>IF(ISNA(MATCH(O83,[1]Plan2!$A$1:$A$2,0)),0,1)</f>
        <v>0</v>
      </c>
      <c r="X83">
        <f>IF(ISNA(MATCH(O83+1,[1]Plan2!$A$1:$A$2,0)),0,1)</f>
        <v>0</v>
      </c>
      <c r="Y83">
        <f>IF(ISNA(MATCH(O83-1,[1]Plan2!$A$1:$A$2,0)),0,1)</f>
        <v>0</v>
      </c>
      <c r="Z83" t="s">
        <v>80</v>
      </c>
    </row>
    <row r="84" spans="1:26" x14ac:dyDescent="0.25">
      <c r="A84" t="str">
        <f t="shared" si="24"/>
        <v>2016-01-22T11:16:04-02:00</v>
      </c>
      <c r="B84">
        <f t="shared" si="25"/>
        <v>25</v>
      </c>
      <c r="C84">
        <f t="shared" si="26"/>
        <v>11</v>
      </c>
      <c r="D84" t="str">
        <f t="shared" si="27"/>
        <v>2016-01-22</v>
      </c>
      <c r="E84" t="str">
        <f t="shared" si="28"/>
        <v>11:16:04-02:00</v>
      </c>
      <c r="F84">
        <f t="shared" si="29"/>
        <v>9</v>
      </c>
      <c r="G84" t="str">
        <f t="shared" si="30"/>
        <v>11:16:04</v>
      </c>
      <c r="H84" t="str">
        <f t="shared" si="31"/>
        <v>11</v>
      </c>
      <c r="I84" t="str">
        <f t="shared" si="32"/>
        <v>16</v>
      </c>
      <c r="J84" t="str">
        <f t="shared" si="33"/>
        <v>04</v>
      </c>
      <c r="K84">
        <f t="shared" si="34"/>
        <v>11.266666666666667</v>
      </c>
      <c r="L84" t="str">
        <f t="shared" si="35"/>
        <v>2016</v>
      </c>
      <c r="M84" t="str">
        <f t="shared" si="36"/>
        <v>01</v>
      </c>
      <c r="N84" t="str">
        <f t="shared" si="37"/>
        <v>22</v>
      </c>
      <c r="O84" s="6">
        <f t="shared" si="38"/>
        <v>42391</v>
      </c>
      <c r="P84">
        <f t="shared" si="39"/>
        <v>6</v>
      </c>
      <c r="Q84">
        <f t="shared" si="40"/>
        <v>0</v>
      </c>
      <c r="R84">
        <f t="shared" si="41"/>
        <v>0</v>
      </c>
      <c r="S84">
        <f t="shared" si="42"/>
        <v>0</v>
      </c>
      <c r="T84">
        <f t="shared" si="43"/>
        <v>1</v>
      </c>
      <c r="U84">
        <f t="shared" si="44"/>
        <v>0</v>
      </c>
      <c r="V84">
        <f t="shared" si="45"/>
        <v>0</v>
      </c>
      <c r="W84">
        <f>IF(ISNA(MATCH(O84,[1]Plan2!$A$1:$A$2,0)),0,1)</f>
        <v>0</v>
      </c>
      <c r="X84">
        <f>IF(ISNA(MATCH(O84+1,[1]Plan2!$A$1:$A$2,0)),0,1)</f>
        <v>0</v>
      </c>
      <c r="Y84">
        <f>IF(ISNA(MATCH(O84-1,[1]Plan2!$A$1:$A$2,0)),0,1)</f>
        <v>0</v>
      </c>
      <c r="Z84" t="s">
        <v>81</v>
      </c>
    </row>
    <row r="85" spans="1:26" x14ac:dyDescent="0.25">
      <c r="A85" t="str">
        <f t="shared" si="24"/>
        <v>2016-01-22T11:31:08-02:00</v>
      </c>
      <c r="B85">
        <f t="shared" si="25"/>
        <v>25</v>
      </c>
      <c r="C85">
        <f t="shared" si="26"/>
        <v>11</v>
      </c>
      <c r="D85" t="str">
        <f t="shared" si="27"/>
        <v>2016-01-22</v>
      </c>
      <c r="E85" t="str">
        <f t="shared" si="28"/>
        <v>11:31:08-02:00</v>
      </c>
      <c r="F85">
        <f t="shared" si="29"/>
        <v>9</v>
      </c>
      <c r="G85" t="str">
        <f t="shared" si="30"/>
        <v>11:31:08</v>
      </c>
      <c r="H85" t="str">
        <f t="shared" si="31"/>
        <v>11</v>
      </c>
      <c r="I85" t="str">
        <f t="shared" si="32"/>
        <v>31</v>
      </c>
      <c r="J85" t="str">
        <f t="shared" si="33"/>
        <v>08</v>
      </c>
      <c r="K85">
        <f t="shared" si="34"/>
        <v>11.516666666666667</v>
      </c>
      <c r="L85" t="str">
        <f t="shared" si="35"/>
        <v>2016</v>
      </c>
      <c r="M85" t="str">
        <f t="shared" si="36"/>
        <v>01</v>
      </c>
      <c r="N85" t="str">
        <f t="shared" si="37"/>
        <v>22</v>
      </c>
      <c r="O85" s="6">
        <f t="shared" si="38"/>
        <v>42391</v>
      </c>
      <c r="P85">
        <f t="shared" si="39"/>
        <v>6</v>
      </c>
      <c r="Q85">
        <f t="shared" si="40"/>
        <v>0</v>
      </c>
      <c r="R85">
        <f t="shared" si="41"/>
        <v>0</v>
      </c>
      <c r="S85">
        <f t="shared" si="42"/>
        <v>0</v>
      </c>
      <c r="T85">
        <f t="shared" si="43"/>
        <v>1</v>
      </c>
      <c r="U85">
        <f t="shared" si="44"/>
        <v>0</v>
      </c>
      <c r="V85">
        <f t="shared" si="45"/>
        <v>0</v>
      </c>
      <c r="W85">
        <f>IF(ISNA(MATCH(O85,[1]Plan2!$A$1:$A$2,0)),0,1)</f>
        <v>0</v>
      </c>
      <c r="X85">
        <f>IF(ISNA(MATCH(O85+1,[1]Plan2!$A$1:$A$2,0)),0,1)</f>
        <v>0</v>
      </c>
      <c r="Y85">
        <f>IF(ISNA(MATCH(O85-1,[1]Plan2!$A$1:$A$2,0)),0,1)</f>
        <v>0</v>
      </c>
      <c r="Z85" t="s">
        <v>82</v>
      </c>
    </row>
    <row r="86" spans="1:26" x14ac:dyDescent="0.25">
      <c r="A86" t="str">
        <f t="shared" si="24"/>
        <v>2016-01-22T11:46:11-02:00</v>
      </c>
      <c r="B86">
        <f t="shared" si="25"/>
        <v>25</v>
      </c>
      <c r="C86">
        <f t="shared" si="26"/>
        <v>11</v>
      </c>
      <c r="D86" t="str">
        <f t="shared" si="27"/>
        <v>2016-01-22</v>
      </c>
      <c r="E86" t="str">
        <f t="shared" si="28"/>
        <v>11:46:11-02:00</v>
      </c>
      <c r="F86">
        <f t="shared" si="29"/>
        <v>9</v>
      </c>
      <c r="G86" t="str">
        <f t="shared" si="30"/>
        <v>11:46:11</v>
      </c>
      <c r="H86" t="str">
        <f t="shared" si="31"/>
        <v>11</v>
      </c>
      <c r="I86" t="str">
        <f t="shared" si="32"/>
        <v>46</v>
      </c>
      <c r="J86" t="str">
        <f t="shared" si="33"/>
        <v>11</v>
      </c>
      <c r="K86">
        <f t="shared" si="34"/>
        <v>11.766666666666667</v>
      </c>
      <c r="L86" t="str">
        <f t="shared" si="35"/>
        <v>2016</v>
      </c>
      <c r="M86" t="str">
        <f t="shared" si="36"/>
        <v>01</v>
      </c>
      <c r="N86" t="str">
        <f t="shared" si="37"/>
        <v>22</v>
      </c>
      <c r="O86" s="6">
        <f t="shared" si="38"/>
        <v>42391</v>
      </c>
      <c r="P86">
        <f t="shared" si="39"/>
        <v>6</v>
      </c>
      <c r="Q86">
        <f t="shared" si="40"/>
        <v>0</v>
      </c>
      <c r="R86">
        <f t="shared" si="41"/>
        <v>0</v>
      </c>
      <c r="S86">
        <f t="shared" si="42"/>
        <v>0</v>
      </c>
      <c r="T86">
        <f t="shared" si="43"/>
        <v>1</v>
      </c>
      <c r="U86">
        <f t="shared" si="44"/>
        <v>0</v>
      </c>
      <c r="V86">
        <f t="shared" si="45"/>
        <v>0</v>
      </c>
      <c r="W86">
        <f>IF(ISNA(MATCH(O86,[1]Plan2!$A$1:$A$2,0)),0,1)</f>
        <v>0</v>
      </c>
      <c r="X86">
        <f>IF(ISNA(MATCH(O86+1,[1]Plan2!$A$1:$A$2,0)),0,1)</f>
        <v>0</v>
      </c>
      <c r="Y86">
        <f>IF(ISNA(MATCH(O86-1,[1]Plan2!$A$1:$A$2,0)),0,1)</f>
        <v>0</v>
      </c>
      <c r="Z86" t="s">
        <v>83</v>
      </c>
    </row>
    <row r="87" spans="1:26" x14ac:dyDescent="0.25">
      <c r="A87" t="str">
        <f t="shared" si="24"/>
        <v>2016-01-22T12:01:15-02:00</v>
      </c>
      <c r="B87">
        <f t="shared" si="25"/>
        <v>25</v>
      </c>
      <c r="C87">
        <f t="shared" si="26"/>
        <v>11</v>
      </c>
      <c r="D87" t="str">
        <f t="shared" si="27"/>
        <v>2016-01-22</v>
      </c>
      <c r="E87" t="str">
        <f t="shared" si="28"/>
        <v>12:01:15-02:00</v>
      </c>
      <c r="F87">
        <f t="shared" si="29"/>
        <v>9</v>
      </c>
      <c r="G87" t="str">
        <f t="shared" si="30"/>
        <v>12:01:15</v>
      </c>
      <c r="H87" t="str">
        <f t="shared" si="31"/>
        <v>12</v>
      </c>
      <c r="I87" t="str">
        <f t="shared" si="32"/>
        <v>01</v>
      </c>
      <c r="J87" t="str">
        <f t="shared" si="33"/>
        <v>15</v>
      </c>
      <c r="K87">
        <f t="shared" si="34"/>
        <v>12.016666666666667</v>
      </c>
      <c r="L87" t="str">
        <f t="shared" si="35"/>
        <v>2016</v>
      </c>
      <c r="M87" t="str">
        <f t="shared" si="36"/>
        <v>01</v>
      </c>
      <c r="N87" t="str">
        <f t="shared" si="37"/>
        <v>22</v>
      </c>
      <c r="O87" s="6">
        <f t="shared" si="38"/>
        <v>42391</v>
      </c>
      <c r="P87">
        <f t="shared" si="39"/>
        <v>6</v>
      </c>
      <c r="Q87">
        <f t="shared" si="40"/>
        <v>0</v>
      </c>
      <c r="R87">
        <f t="shared" si="41"/>
        <v>0</v>
      </c>
      <c r="S87">
        <f t="shared" si="42"/>
        <v>0</v>
      </c>
      <c r="T87">
        <f t="shared" si="43"/>
        <v>1</v>
      </c>
      <c r="U87">
        <f t="shared" si="44"/>
        <v>0</v>
      </c>
      <c r="V87">
        <f t="shared" si="45"/>
        <v>0</v>
      </c>
      <c r="W87">
        <f>IF(ISNA(MATCH(O87,[1]Plan2!$A$1:$A$2,0)),0,1)</f>
        <v>0</v>
      </c>
      <c r="X87">
        <f>IF(ISNA(MATCH(O87+1,[1]Plan2!$A$1:$A$2,0)),0,1)</f>
        <v>0</v>
      </c>
      <c r="Y87">
        <f>IF(ISNA(MATCH(O87-1,[1]Plan2!$A$1:$A$2,0)),0,1)</f>
        <v>0</v>
      </c>
      <c r="Z87" t="s">
        <v>84</v>
      </c>
    </row>
    <row r="88" spans="1:26" x14ac:dyDescent="0.25">
      <c r="A88" t="str">
        <f t="shared" si="24"/>
        <v>2016-01-22T12:16:19-02:00</v>
      </c>
      <c r="B88">
        <f t="shared" si="25"/>
        <v>25</v>
      </c>
      <c r="C88">
        <f t="shared" si="26"/>
        <v>11</v>
      </c>
      <c r="D88" t="str">
        <f t="shared" si="27"/>
        <v>2016-01-22</v>
      </c>
      <c r="E88" t="str">
        <f t="shared" si="28"/>
        <v>12:16:19-02:00</v>
      </c>
      <c r="F88">
        <f t="shared" si="29"/>
        <v>9</v>
      </c>
      <c r="G88" t="str">
        <f t="shared" si="30"/>
        <v>12:16:19</v>
      </c>
      <c r="H88" t="str">
        <f t="shared" si="31"/>
        <v>12</v>
      </c>
      <c r="I88" t="str">
        <f t="shared" si="32"/>
        <v>16</v>
      </c>
      <c r="J88" t="str">
        <f t="shared" si="33"/>
        <v>19</v>
      </c>
      <c r="K88">
        <f t="shared" si="34"/>
        <v>12.266666666666667</v>
      </c>
      <c r="L88" t="str">
        <f t="shared" si="35"/>
        <v>2016</v>
      </c>
      <c r="M88" t="str">
        <f t="shared" si="36"/>
        <v>01</v>
      </c>
      <c r="N88" t="str">
        <f t="shared" si="37"/>
        <v>22</v>
      </c>
      <c r="O88" s="6">
        <f t="shared" si="38"/>
        <v>42391</v>
      </c>
      <c r="P88">
        <f t="shared" si="39"/>
        <v>6</v>
      </c>
      <c r="Q88">
        <f t="shared" si="40"/>
        <v>0</v>
      </c>
      <c r="R88">
        <f t="shared" si="41"/>
        <v>0</v>
      </c>
      <c r="S88">
        <f t="shared" si="42"/>
        <v>0</v>
      </c>
      <c r="T88">
        <f t="shared" si="43"/>
        <v>1</v>
      </c>
      <c r="U88">
        <f t="shared" si="44"/>
        <v>0</v>
      </c>
      <c r="V88">
        <f t="shared" si="45"/>
        <v>0</v>
      </c>
      <c r="W88">
        <f>IF(ISNA(MATCH(O88,[1]Plan2!$A$1:$A$2,0)),0,1)</f>
        <v>0</v>
      </c>
      <c r="X88">
        <f>IF(ISNA(MATCH(O88+1,[1]Plan2!$A$1:$A$2,0)),0,1)</f>
        <v>0</v>
      </c>
      <c r="Y88">
        <f>IF(ISNA(MATCH(O88-1,[1]Plan2!$A$1:$A$2,0)),0,1)</f>
        <v>0</v>
      </c>
      <c r="Z88" t="s">
        <v>85</v>
      </c>
    </row>
    <row r="89" spans="1:26" x14ac:dyDescent="0.25">
      <c r="A89" t="str">
        <f t="shared" si="24"/>
        <v>2016-01-22T12:31:22-02:00</v>
      </c>
      <c r="B89">
        <f t="shared" si="25"/>
        <v>25</v>
      </c>
      <c r="C89">
        <f t="shared" si="26"/>
        <v>11</v>
      </c>
      <c r="D89" t="str">
        <f t="shared" si="27"/>
        <v>2016-01-22</v>
      </c>
      <c r="E89" t="str">
        <f t="shared" si="28"/>
        <v>12:31:22-02:00</v>
      </c>
      <c r="F89">
        <f t="shared" si="29"/>
        <v>9</v>
      </c>
      <c r="G89" t="str">
        <f t="shared" si="30"/>
        <v>12:31:22</v>
      </c>
      <c r="H89" t="str">
        <f t="shared" si="31"/>
        <v>12</v>
      </c>
      <c r="I89" t="str">
        <f t="shared" si="32"/>
        <v>31</v>
      </c>
      <c r="J89" t="str">
        <f t="shared" si="33"/>
        <v>22</v>
      </c>
      <c r="K89">
        <f t="shared" si="34"/>
        <v>12.516666666666667</v>
      </c>
      <c r="L89" t="str">
        <f t="shared" si="35"/>
        <v>2016</v>
      </c>
      <c r="M89" t="str">
        <f t="shared" si="36"/>
        <v>01</v>
      </c>
      <c r="N89" t="str">
        <f t="shared" si="37"/>
        <v>22</v>
      </c>
      <c r="O89" s="6">
        <f t="shared" si="38"/>
        <v>42391</v>
      </c>
      <c r="P89">
        <f t="shared" si="39"/>
        <v>6</v>
      </c>
      <c r="Q89">
        <f t="shared" si="40"/>
        <v>0</v>
      </c>
      <c r="R89">
        <f t="shared" si="41"/>
        <v>0</v>
      </c>
      <c r="S89">
        <f t="shared" si="42"/>
        <v>0</v>
      </c>
      <c r="T89">
        <f t="shared" si="43"/>
        <v>1</v>
      </c>
      <c r="U89">
        <f t="shared" si="44"/>
        <v>0</v>
      </c>
      <c r="V89">
        <f t="shared" si="45"/>
        <v>0</v>
      </c>
      <c r="W89">
        <f>IF(ISNA(MATCH(O89,[1]Plan2!$A$1:$A$2,0)),0,1)</f>
        <v>0</v>
      </c>
      <c r="X89">
        <f>IF(ISNA(MATCH(O89+1,[1]Plan2!$A$1:$A$2,0)),0,1)</f>
        <v>0</v>
      </c>
      <c r="Y89">
        <f>IF(ISNA(MATCH(O89-1,[1]Plan2!$A$1:$A$2,0)),0,1)</f>
        <v>0</v>
      </c>
      <c r="Z89" t="s">
        <v>86</v>
      </c>
    </row>
    <row r="90" spans="1:26" x14ac:dyDescent="0.25">
      <c r="A90" t="str">
        <f t="shared" si="24"/>
        <v>2016-01-22T12:46:26-02:00</v>
      </c>
      <c r="B90">
        <f t="shared" si="25"/>
        <v>25</v>
      </c>
      <c r="C90">
        <f t="shared" si="26"/>
        <v>11</v>
      </c>
      <c r="D90" t="str">
        <f t="shared" si="27"/>
        <v>2016-01-22</v>
      </c>
      <c r="E90" t="str">
        <f t="shared" si="28"/>
        <v>12:46:26-02:00</v>
      </c>
      <c r="F90">
        <f t="shared" si="29"/>
        <v>9</v>
      </c>
      <c r="G90" t="str">
        <f t="shared" si="30"/>
        <v>12:46:26</v>
      </c>
      <c r="H90" t="str">
        <f t="shared" si="31"/>
        <v>12</v>
      </c>
      <c r="I90" t="str">
        <f t="shared" si="32"/>
        <v>46</v>
      </c>
      <c r="J90" t="str">
        <f t="shared" si="33"/>
        <v>26</v>
      </c>
      <c r="K90">
        <f t="shared" si="34"/>
        <v>12.766666666666667</v>
      </c>
      <c r="L90" t="str">
        <f t="shared" si="35"/>
        <v>2016</v>
      </c>
      <c r="M90" t="str">
        <f t="shared" si="36"/>
        <v>01</v>
      </c>
      <c r="N90" t="str">
        <f t="shared" si="37"/>
        <v>22</v>
      </c>
      <c r="O90" s="6">
        <f t="shared" si="38"/>
        <v>42391</v>
      </c>
      <c r="P90">
        <f t="shared" si="39"/>
        <v>6</v>
      </c>
      <c r="Q90">
        <f t="shared" si="40"/>
        <v>0</v>
      </c>
      <c r="R90">
        <f t="shared" si="41"/>
        <v>0</v>
      </c>
      <c r="S90">
        <f t="shared" si="42"/>
        <v>0</v>
      </c>
      <c r="T90">
        <f t="shared" si="43"/>
        <v>1</v>
      </c>
      <c r="U90">
        <f t="shared" si="44"/>
        <v>0</v>
      </c>
      <c r="V90">
        <f t="shared" si="45"/>
        <v>0</v>
      </c>
      <c r="W90">
        <f>IF(ISNA(MATCH(O90,[1]Plan2!$A$1:$A$2,0)),0,1)</f>
        <v>0</v>
      </c>
      <c r="X90">
        <f>IF(ISNA(MATCH(O90+1,[1]Plan2!$A$1:$A$2,0)),0,1)</f>
        <v>0</v>
      </c>
      <c r="Y90">
        <f>IF(ISNA(MATCH(O90-1,[1]Plan2!$A$1:$A$2,0)),0,1)</f>
        <v>0</v>
      </c>
      <c r="Z90" t="s">
        <v>87</v>
      </c>
    </row>
    <row r="91" spans="1:26" x14ac:dyDescent="0.25">
      <c r="A91" t="str">
        <f t="shared" si="24"/>
        <v>2016-01-22T13:01:29-02:00</v>
      </c>
      <c r="B91">
        <f t="shared" si="25"/>
        <v>25</v>
      </c>
      <c r="C91">
        <f t="shared" si="26"/>
        <v>11</v>
      </c>
      <c r="D91" t="str">
        <f t="shared" si="27"/>
        <v>2016-01-22</v>
      </c>
      <c r="E91" t="str">
        <f t="shared" si="28"/>
        <v>13:01:29-02:00</v>
      </c>
      <c r="F91">
        <f t="shared" si="29"/>
        <v>9</v>
      </c>
      <c r="G91" t="str">
        <f t="shared" si="30"/>
        <v>13:01:29</v>
      </c>
      <c r="H91" t="str">
        <f t="shared" si="31"/>
        <v>13</v>
      </c>
      <c r="I91" t="str">
        <f t="shared" si="32"/>
        <v>01</v>
      </c>
      <c r="J91" t="str">
        <f t="shared" si="33"/>
        <v>29</v>
      </c>
      <c r="K91">
        <f t="shared" si="34"/>
        <v>13.016666666666667</v>
      </c>
      <c r="L91" t="str">
        <f t="shared" si="35"/>
        <v>2016</v>
      </c>
      <c r="M91" t="str">
        <f t="shared" si="36"/>
        <v>01</v>
      </c>
      <c r="N91" t="str">
        <f t="shared" si="37"/>
        <v>22</v>
      </c>
      <c r="O91" s="6">
        <f t="shared" si="38"/>
        <v>42391</v>
      </c>
      <c r="P91">
        <f t="shared" si="39"/>
        <v>6</v>
      </c>
      <c r="Q91">
        <f t="shared" si="40"/>
        <v>0</v>
      </c>
      <c r="R91">
        <f t="shared" si="41"/>
        <v>0</v>
      </c>
      <c r="S91">
        <f t="shared" si="42"/>
        <v>0</v>
      </c>
      <c r="T91">
        <f t="shared" si="43"/>
        <v>1</v>
      </c>
      <c r="U91">
        <f t="shared" si="44"/>
        <v>0</v>
      </c>
      <c r="V91">
        <f t="shared" si="45"/>
        <v>0</v>
      </c>
      <c r="W91">
        <f>IF(ISNA(MATCH(O91,[1]Plan2!$A$1:$A$2,0)),0,1)</f>
        <v>0</v>
      </c>
      <c r="X91">
        <f>IF(ISNA(MATCH(O91+1,[1]Plan2!$A$1:$A$2,0)),0,1)</f>
        <v>0</v>
      </c>
      <c r="Y91">
        <f>IF(ISNA(MATCH(O91-1,[1]Plan2!$A$1:$A$2,0)),0,1)</f>
        <v>0</v>
      </c>
      <c r="Z91" t="s">
        <v>88</v>
      </c>
    </row>
    <row r="92" spans="1:26" x14ac:dyDescent="0.25">
      <c r="A92" t="str">
        <f t="shared" si="24"/>
        <v>2016-01-22T13:16:32-02:00</v>
      </c>
      <c r="B92">
        <f t="shared" si="25"/>
        <v>25</v>
      </c>
      <c r="C92">
        <f t="shared" si="26"/>
        <v>11</v>
      </c>
      <c r="D92" t="str">
        <f t="shared" si="27"/>
        <v>2016-01-22</v>
      </c>
      <c r="E92" t="str">
        <f t="shared" si="28"/>
        <v>13:16:32-02:00</v>
      </c>
      <c r="F92">
        <f t="shared" si="29"/>
        <v>9</v>
      </c>
      <c r="G92" t="str">
        <f t="shared" si="30"/>
        <v>13:16:32</v>
      </c>
      <c r="H92" t="str">
        <f t="shared" si="31"/>
        <v>13</v>
      </c>
      <c r="I92" t="str">
        <f t="shared" si="32"/>
        <v>16</v>
      </c>
      <c r="J92" t="str">
        <f t="shared" si="33"/>
        <v>32</v>
      </c>
      <c r="K92">
        <f t="shared" si="34"/>
        <v>13.266666666666667</v>
      </c>
      <c r="L92" t="str">
        <f t="shared" si="35"/>
        <v>2016</v>
      </c>
      <c r="M92" t="str">
        <f t="shared" si="36"/>
        <v>01</v>
      </c>
      <c r="N92" t="str">
        <f t="shared" si="37"/>
        <v>22</v>
      </c>
      <c r="O92" s="6">
        <f t="shared" si="38"/>
        <v>42391</v>
      </c>
      <c r="P92">
        <f t="shared" si="39"/>
        <v>6</v>
      </c>
      <c r="Q92">
        <f t="shared" si="40"/>
        <v>0</v>
      </c>
      <c r="R92">
        <f t="shared" si="41"/>
        <v>0</v>
      </c>
      <c r="S92">
        <f t="shared" si="42"/>
        <v>0</v>
      </c>
      <c r="T92">
        <f t="shared" si="43"/>
        <v>1</v>
      </c>
      <c r="U92">
        <f t="shared" si="44"/>
        <v>0</v>
      </c>
      <c r="V92">
        <f t="shared" si="45"/>
        <v>0</v>
      </c>
      <c r="W92">
        <f>IF(ISNA(MATCH(O92,[1]Plan2!$A$1:$A$2,0)),0,1)</f>
        <v>0</v>
      </c>
      <c r="X92">
        <f>IF(ISNA(MATCH(O92+1,[1]Plan2!$A$1:$A$2,0)),0,1)</f>
        <v>0</v>
      </c>
      <c r="Y92">
        <f>IF(ISNA(MATCH(O92-1,[1]Plan2!$A$1:$A$2,0)),0,1)</f>
        <v>0</v>
      </c>
      <c r="Z92" t="s">
        <v>89</v>
      </c>
    </row>
    <row r="93" spans="1:26" x14ac:dyDescent="0.25">
      <c r="A93" t="str">
        <f t="shared" si="24"/>
        <v>2016-01-22T13:31:36-02:00</v>
      </c>
      <c r="B93">
        <f t="shared" si="25"/>
        <v>25</v>
      </c>
      <c r="C93">
        <f t="shared" si="26"/>
        <v>11</v>
      </c>
      <c r="D93" t="str">
        <f t="shared" si="27"/>
        <v>2016-01-22</v>
      </c>
      <c r="E93" t="str">
        <f t="shared" si="28"/>
        <v>13:31:36-02:00</v>
      </c>
      <c r="F93">
        <f t="shared" si="29"/>
        <v>9</v>
      </c>
      <c r="G93" t="str">
        <f t="shared" si="30"/>
        <v>13:31:36</v>
      </c>
      <c r="H93" t="str">
        <f t="shared" si="31"/>
        <v>13</v>
      </c>
      <c r="I93" t="str">
        <f t="shared" si="32"/>
        <v>31</v>
      </c>
      <c r="J93" t="str">
        <f t="shared" si="33"/>
        <v>36</v>
      </c>
      <c r="K93">
        <f t="shared" si="34"/>
        <v>13.516666666666667</v>
      </c>
      <c r="L93" t="str">
        <f t="shared" si="35"/>
        <v>2016</v>
      </c>
      <c r="M93" t="str">
        <f t="shared" si="36"/>
        <v>01</v>
      </c>
      <c r="N93" t="str">
        <f t="shared" si="37"/>
        <v>22</v>
      </c>
      <c r="O93" s="6">
        <f t="shared" si="38"/>
        <v>42391</v>
      </c>
      <c r="P93">
        <f t="shared" si="39"/>
        <v>6</v>
      </c>
      <c r="Q93">
        <f t="shared" si="40"/>
        <v>0</v>
      </c>
      <c r="R93">
        <f t="shared" si="41"/>
        <v>0</v>
      </c>
      <c r="S93">
        <f t="shared" si="42"/>
        <v>0</v>
      </c>
      <c r="T93">
        <f t="shared" si="43"/>
        <v>1</v>
      </c>
      <c r="U93">
        <f t="shared" si="44"/>
        <v>0</v>
      </c>
      <c r="V93">
        <f t="shared" si="45"/>
        <v>0</v>
      </c>
      <c r="W93">
        <f>IF(ISNA(MATCH(O93,[1]Plan2!$A$1:$A$2,0)),0,1)</f>
        <v>0</v>
      </c>
      <c r="X93">
        <f>IF(ISNA(MATCH(O93+1,[1]Plan2!$A$1:$A$2,0)),0,1)</f>
        <v>0</v>
      </c>
      <c r="Y93">
        <f>IF(ISNA(MATCH(O93-1,[1]Plan2!$A$1:$A$2,0)),0,1)</f>
        <v>0</v>
      </c>
      <c r="Z93" t="s">
        <v>90</v>
      </c>
    </row>
    <row r="94" spans="1:26" x14ac:dyDescent="0.25">
      <c r="A94" t="str">
        <f t="shared" si="24"/>
        <v>2016-01-22T13:46:41-02:00</v>
      </c>
      <c r="B94">
        <f t="shared" si="25"/>
        <v>25</v>
      </c>
      <c r="C94">
        <f t="shared" si="26"/>
        <v>11</v>
      </c>
      <c r="D94" t="str">
        <f t="shared" si="27"/>
        <v>2016-01-22</v>
      </c>
      <c r="E94" t="str">
        <f t="shared" si="28"/>
        <v>13:46:41-02:00</v>
      </c>
      <c r="F94">
        <f t="shared" si="29"/>
        <v>9</v>
      </c>
      <c r="G94" t="str">
        <f t="shared" si="30"/>
        <v>13:46:41</v>
      </c>
      <c r="H94" t="str">
        <f t="shared" si="31"/>
        <v>13</v>
      </c>
      <c r="I94" t="str">
        <f t="shared" si="32"/>
        <v>46</v>
      </c>
      <c r="J94" t="str">
        <f t="shared" si="33"/>
        <v>41</v>
      </c>
      <c r="K94">
        <f t="shared" si="34"/>
        <v>13.766666666666667</v>
      </c>
      <c r="L94" t="str">
        <f t="shared" si="35"/>
        <v>2016</v>
      </c>
      <c r="M94" t="str">
        <f t="shared" si="36"/>
        <v>01</v>
      </c>
      <c r="N94" t="str">
        <f t="shared" si="37"/>
        <v>22</v>
      </c>
      <c r="O94" s="6">
        <f t="shared" si="38"/>
        <v>42391</v>
      </c>
      <c r="P94">
        <f t="shared" si="39"/>
        <v>6</v>
      </c>
      <c r="Q94">
        <f t="shared" si="40"/>
        <v>0</v>
      </c>
      <c r="R94">
        <f t="shared" si="41"/>
        <v>0</v>
      </c>
      <c r="S94">
        <f t="shared" si="42"/>
        <v>0</v>
      </c>
      <c r="T94">
        <f t="shared" si="43"/>
        <v>1</v>
      </c>
      <c r="U94">
        <f t="shared" si="44"/>
        <v>0</v>
      </c>
      <c r="V94">
        <f t="shared" si="45"/>
        <v>0</v>
      </c>
      <c r="W94">
        <f>IF(ISNA(MATCH(O94,[1]Plan2!$A$1:$A$2,0)),0,1)</f>
        <v>0</v>
      </c>
      <c r="X94">
        <f>IF(ISNA(MATCH(O94+1,[1]Plan2!$A$1:$A$2,0)),0,1)</f>
        <v>0</v>
      </c>
      <c r="Y94">
        <f>IF(ISNA(MATCH(O94-1,[1]Plan2!$A$1:$A$2,0)),0,1)</f>
        <v>0</v>
      </c>
      <c r="Z94" t="s">
        <v>91</v>
      </c>
    </row>
    <row r="95" spans="1:26" x14ac:dyDescent="0.25">
      <c r="A95" t="str">
        <f t="shared" si="24"/>
        <v>2016-01-22T14:01:45-02:00</v>
      </c>
      <c r="B95">
        <f t="shared" si="25"/>
        <v>25</v>
      </c>
      <c r="C95">
        <f t="shared" si="26"/>
        <v>11</v>
      </c>
      <c r="D95" t="str">
        <f t="shared" si="27"/>
        <v>2016-01-22</v>
      </c>
      <c r="E95" t="str">
        <f t="shared" si="28"/>
        <v>14:01:45-02:00</v>
      </c>
      <c r="F95">
        <f t="shared" si="29"/>
        <v>9</v>
      </c>
      <c r="G95" t="str">
        <f t="shared" si="30"/>
        <v>14:01:45</v>
      </c>
      <c r="H95" t="str">
        <f t="shared" si="31"/>
        <v>14</v>
      </c>
      <c r="I95" t="str">
        <f t="shared" si="32"/>
        <v>01</v>
      </c>
      <c r="J95" t="str">
        <f t="shared" si="33"/>
        <v>45</v>
      </c>
      <c r="K95">
        <f t="shared" si="34"/>
        <v>14.016666666666667</v>
      </c>
      <c r="L95" t="str">
        <f t="shared" si="35"/>
        <v>2016</v>
      </c>
      <c r="M95" t="str">
        <f t="shared" si="36"/>
        <v>01</v>
      </c>
      <c r="N95" t="str">
        <f t="shared" si="37"/>
        <v>22</v>
      </c>
      <c r="O95" s="6">
        <f t="shared" si="38"/>
        <v>42391</v>
      </c>
      <c r="P95">
        <f t="shared" si="39"/>
        <v>6</v>
      </c>
      <c r="Q95">
        <f t="shared" si="40"/>
        <v>0</v>
      </c>
      <c r="R95">
        <f t="shared" si="41"/>
        <v>0</v>
      </c>
      <c r="S95">
        <f t="shared" si="42"/>
        <v>0</v>
      </c>
      <c r="T95">
        <f t="shared" si="43"/>
        <v>1</v>
      </c>
      <c r="U95">
        <f t="shared" si="44"/>
        <v>0</v>
      </c>
      <c r="V95">
        <f t="shared" si="45"/>
        <v>0</v>
      </c>
      <c r="W95">
        <f>IF(ISNA(MATCH(O95,[1]Plan2!$A$1:$A$2,0)),0,1)</f>
        <v>0</v>
      </c>
      <c r="X95">
        <f>IF(ISNA(MATCH(O95+1,[1]Plan2!$A$1:$A$2,0)),0,1)</f>
        <v>0</v>
      </c>
      <c r="Y95">
        <f>IF(ISNA(MATCH(O95-1,[1]Plan2!$A$1:$A$2,0)),0,1)</f>
        <v>0</v>
      </c>
      <c r="Z95" t="s">
        <v>92</v>
      </c>
    </row>
    <row r="96" spans="1:26" x14ac:dyDescent="0.25">
      <c r="A96" t="str">
        <f t="shared" si="24"/>
        <v>2016-01-22T14:16:56-02:00</v>
      </c>
      <c r="B96">
        <f t="shared" si="25"/>
        <v>25</v>
      </c>
      <c r="C96">
        <f t="shared" si="26"/>
        <v>11</v>
      </c>
      <c r="D96" t="str">
        <f t="shared" si="27"/>
        <v>2016-01-22</v>
      </c>
      <c r="E96" t="str">
        <f t="shared" si="28"/>
        <v>14:16:56-02:00</v>
      </c>
      <c r="F96">
        <f t="shared" si="29"/>
        <v>9</v>
      </c>
      <c r="G96" t="str">
        <f t="shared" si="30"/>
        <v>14:16:56</v>
      </c>
      <c r="H96" t="str">
        <f t="shared" si="31"/>
        <v>14</v>
      </c>
      <c r="I96" t="str">
        <f t="shared" si="32"/>
        <v>16</v>
      </c>
      <c r="J96" t="str">
        <f t="shared" si="33"/>
        <v>56</v>
      </c>
      <c r="K96">
        <f t="shared" si="34"/>
        <v>14.266666666666667</v>
      </c>
      <c r="L96" t="str">
        <f t="shared" si="35"/>
        <v>2016</v>
      </c>
      <c r="M96" t="str">
        <f t="shared" si="36"/>
        <v>01</v>
      </c>
      <c r="N96" t="str">
        <f t="shared" si="37"/>
        <v>22</v>
      </c>
      <c r="O96" s="6">
        <f t="shared" si="38"/>
        <v>42391</v>
      </c>
      <c r="P96">
        <f t="shared" si="39"/>
        <v>6</v>
      </c>
      <c r="Q96">
        <f t="shared" si="40"/>
        <v>0</v>
      </c>
      <c r="R96">
        <f t="shared" si="41"/>
        <v>0</v>
      </c>
      <c r="S96">
        <f t="shared" si="42"/>
        <v>0</v>
      </c>
      <c r="T96">
        <f t="shared" si="43"/>
        <v>1</v>
      </c>
      <c r="U96">
        <f t="shared" si="44"/>
        <v>0</v>
      </c>
      <c r="V96">
        <f t="shared" si="45"/>
        <v>0</v>
      </c>
      <c r="W96">
        <f>IF(ISNA(MATCH(O96,[1]Plan2!$A$1:$A$2,0)),0,1)</f>
        <v>0</v>
      </c>
      <c r="X96">
        <f>IF(ISNA(MATCH(O96+1,[1]Plan2!$A$1:$A$2,0)),0,1)</f>
        <v>0</v>
      </c>
      <c r="Y96">
        <f>IF(ISNA(MATCH(O96-1,[1]Plan2!$A$1:$A$2,0)),0,1)</f>
        <v>0</v>
      </c>
      <c r="Z96" t="s">
        <v>93</v>
      </c>
    </row>
    <row r="97" spans="1:26" x14ac:dyDescent="0.25">
      <c r="A97" t="str">
        <f t="shared" si="24"/>
        <v>2016-01-22T14:32:05-02:00</v>
      </c>
      <c r="B97">
        <f t="shared" si="25"/>
        <v>25</v>
      </c>
      <c r="C97">
        <f t="shared" si="26"/>
        <v>11</v>
      </c>
      <c r="D97" t="str">
        <f t="shared" si="27"/>
        <v>2016-01-22</v>
      </c>
      <c r="E97" t="str">
        <f t="shared" si="28"/>
        <v>14:32:05-02:00</v>
      </c>
      <c r="F97">
        <f t="shared" si="29"/>
        <v>9</v>
      </c>
      <c r="G97" t="str">
        <f t="shared" si="30"/>
        <v>14:32:05</v>
      </c>
      <c r="H97" t="str">
        <f t="shared" si="31"/>
        <v>14</v>
      </c>
      <c r="I97" t="str">
        <f t="shared" si="32"/>
        <v>32</v>
      </c>
      <c r="J97" t="str">
        <f t="shared" si="33"/>
        <v>05</v>
      </c>
      <c r="K97">
        <f t="shared" si="34"/>
        <v>14.533333333333333</v>
      </c>
      <c r="L97" t="str">
        <f t="shared" si="35"/>
        <v>2016</v>
      </c>
      <c r="M97" t="str">
        <f t="shared" si="36"/>
        <v>01</v>
      </c>
      <c r="N97" t="str">
        <f t="shared" si="37"/>
        <v>22</v>
      </c>
      <c r="O97" s="6">
        <f t="shared" si="38"/>
        <v>42391</v>
      </c>
      <c r="P97">
        <f t="shared" si="39"/>
        <v>6</v>
      </c>
      <c r="Q97">
        <f t="shared" si="40"/>
        <v>0</v>
      </c>
      <c r="R97">
        <f t="shared" si="41"/>
        <v>0</v>
      </c>
      <c r="S97">
        <f t="shared" si="42"/>
        <v>0</v>
      </c>
      <c r="T97">
        <f t="shared" si="43"/>
        <v>1</v>
      </c>
      <c r="U97">
        <f t="shared" si="44"/>
        <v>0</v>
      </c>
      <c r="V97">
        <f t="shared" si="45"/>
        <v>0</v>
      </c>
      <c r="W97">
        <f>IF(ISNA(MATCH(O97,[1]Plan2!$A$1:$A$2,0)),0,1)</f>
        <v>0</v>
      </c>
      <c r="X97">
        <f>IF(ISNA(MATCH(O97+1,[1]Plan2!$A$1:$A$2,0)),0,1)</f>
        <v>0</v>
      </c>
      <c r="Y97">
        <f>IF(ISNA(MATCH(O97-1,[1]Plan2!$A$1:$A$2,0)),0,1)</f>
        <v>0</v>
      </c>
      <c r="Z97" t="s">
        <v>94</v>
      </c>
    </row>
    <row r="98" spans="1:26" x14ac:dyDescent="0.25">
      <c r="A98" t="str">
        <f t="shared" si="24"/>
        <v>2016-01-22T14:47:16-02:00</v>
      </c>
      <c r="B98">
        <f t="shared" si="25"/>
        <v>25</v>
      </c>
      <c r="C98">
        <f t="shared" si="26"/>
        <v>11</v>
      </c>
      <c r="D98" t="str">
        <f t="shared" si="27"/>
        <v>2016-01-22</v>
      </c>
      <c r="E98" t="str">
        <f t="shared" si="28"/>
        <v>14:47:16-02:00</v>
      </c>
      <c r="F98">
        <f t="shared" si="29"/>
        <v>9</v>
      </c>
      <c r="G98" t="str">
        <f t="shared" si="30"/>
        <v>14:47:16</v>
      </c>
      <c r="H98" t="str">
        <f t="shared" si="31"/>
        <v>14</v>
      </c>
      <c r="I98" t="str">
        <f t="shared" si="32"/>
        <v>47</v>
      </c>
      <c r="J98" t="str">
        <f t="shared" si="33"/>
        <v>16</v>
      </c>
      <c r="K98">
        <f t="shared" si="34"/>
        <v>14.783333333333333</v>
      </c>
      <c r="L98" t="str">
        <f t="shared" si="35"/>
        <v>2016</v>
      </c>
      <c r="M98" t="str">
        <f t="shared" si="36"/>
        <v>01</v>
      </c>
      <c r="N98" t="str">
        <f t="shared" si="37"/>
        <v>22</v>
      </c>
      <c r="O98" s="6">
        <f t="shared" si="38"/>
        <v>42391</v>
      </c>
      <c r="P98">
        <f t="shared" si="39"/>
        <v>6</v>
      </c>
      <c r="Q98">
        <f t="shared" si="40"/>
        <v>0</v>
      </c>
      <c r="R98">
        <f t="shared" si="41"/>
        <v>0</v>
      </c>
      <c r="S98">
        <f t="shared" si="42"/>
        <v>0</v>
      </c>
      <c r="T98">
        <f t="shared" si="43"/>
        <v>1</v>
      </c>
      <c r="U98">
        <f t="shared" si="44"/>
        <v>0</v>
      </c>
      <c r="V98">
        <f t="shared" si="45"/>
        <v>0</v>
      </c>
      <c r="W98">
        <f>IF(ISNA(MATCH(O98,[1]Plan2!$A$1:$A$2,0)),0,1)</f>
        <v>0</v>
      </c>
      <c r="X98">
        <f>IF(ISNA(MATCH(O98+1,[1]Plan2!$A$1:$A$2,0)),0,1)</f>
        <v>0</v>
      </c>
      <c r="Y98">
        <f>IF(ISNA(MATCH(O98-1,[1]Plan2!$A$1:$A$2,0)),0,1)</f>
        <v>0</v>
      </c>
      <c r="Z98" t="s">
        <v>95</v>
      </c>
    </row>
    <row r="99" spans="1:26" x14ac:dyDescent="0.25">
      <c r="A99" t="str">
        <f t="shared" si="24"/>
        <v>2016-01-22T15:02:28-02:00</v>
      </c>
      <c r="B99">
        <f t="shared" si="25"/>
        <v>25</v>
      </c>
      <c r="C99">
        <f t="shared" si="26"/>
        <v>11</v>
      </c>
      <c r="D99" t="str">
        <f t="shared" si="27"/>
        <v>2016-01-22</v>
      </c>
      <c r="E99" t="str">
        <f t="shared" si="28"/>
        <v>15:02:28-02:00</v>
      </c>
      <c r="F99">
        <f t="shared" si="29"/>
        <v>9</v>
      </c>
      <c r="G99" t="str">
        <f t="shared" si="30"/>
        <v>15:02:28</v>
      </c>
      <c r="H99" t="str">
        <f t="shared" si="31"/>
        <v>15</v>
      </c>
      <c r="I99" t="str">
        <f t="shared" si="32"/>
        <v>02</v>
      </c>
      <c r="J99" t="str">
        <f t="shared" si="33"/>
        <v>28</v>
      </c>
      <c r="K99">
        <f t="shared" si="34"/>
        <v>15.033333333333333</v>
      </c>
      <c r="L99" t="str">
        <f t="shared" si="35"/>
        <v>2016</v>
      </c>
      <c r="M99" t="str">
        <f t="shared" si="36"/>
        <v>01</v>
      </c>
      <c r="N99" t="str">
        <f t="shared" si="37"/>
        <v>22</v>
      </c>
      <c r="O99" s="6">
        <f t="shared" si="38"/>
        <v>42391</v>
      </c>
      <c r="P99">
        <f t="shared" si="39"/>
        <v>6</v>
      </c>
      <c r="Q99">
        <f t="shared" si="40"/>
        <v>0</v>
      </c>
      <c r="R99">
        <f t="shared" si="41"/>
        <v>0</v>
      </c>
      <c r="S99">
        <f t="shared" si="42"/>
        <v>0</v>
      </c>
      <c r="T99">
        <f t="shared" si="43"/>
        <v>1</v>
      </c>
      <c r="U99">
        <f t="shared" si="44"/>
        <v>0</v>
      </c>
      <c r="V99">
        <f t="shared" si="45"/>
        <v>0</v>
      </c>
      <c r="W99">
        <f>IF(ISNA(MATCH(O99,[1]Plan2!$A$1:$A$2,0)),0,1)</f>
        <v>0</v>
      </c>
      <c r="X99">
        <f>IF(ISNA(MATCH(O99+1,[1]Plan2!$A$1:$A$2,0)),0,1)</f>
        <v>0</v>
      </c>
      <c r="Y99">
        <f>IF(ISNA(MATCH(O99-1,[1]Plan2!$A$1:$A$2,0)),0,1)</f>
        <v>0</v>
      </c>
      <c r="Z99" t="s">
        <v>96</v>
      </c>
    </row>
    <row r="100" spans="1:26" x14ac:dyDescent="0.25">
      <c r="A100" t="str">
        <f t="shared" si="24"/>
        <v>2016-01-22T15:17:33-02:00</v>
      </c>
      <c r="B100">
        <f t="shared" si="25"/>
        <v>25</v>
      </c>
      <c r="C100">
        <f t="shared" si="26"/>
        <v>11</v>
      </c>
      <c r="D100" t="str">
        <f t="shared" si="27"/>
        <v>2016-01-22</v>
      </c>
      <c r="E100" t="str">
        <f t="shared" si="28"/>
        <v>15:17:33-02:00</v>
      </c>
      <c r="F100">
        <f t="shared" si="29"/>
        <v>9</v>
      </c>
      <c r="G100" t="str">
        <f t="shared" si="30"/>
        <v>15:17:33</v>
      </c>
      <c r="H100" t="str">
        <f t="shared" si="31"/>
        <v>15</v>
      </c>
      <c r="I100" t="str">
        <f t="shared" si="32"/>
        <v>17</v>
      </c>
      <c r="J100" t="str">
        <f t="shared" si="33"/>
        <v>33</v>
      </c>
      <c r="K100">
        <f t="shared" si="34"/>
        <v>15.283333333333333</v>
      </c>
      <c r="L100" t="str">
        <f t="shared" si="35"/>
        <v>2016</v>
      </c>
      <c r="M100" t="str">
        <f t="shared" si="36"/>
        <v>01</v>
      </c>
      <c r="N100" t="str">
        <f t="shared" si="37"/>
        <v>22</v>
      </c>
      <c r="O100" s="6">
        <f t="shared" si="38"/>
        <v>42391</v>
      </c>
      <c r="P100">
        <f t="shared" si="39"/>
        <v>6</v>
      </c>
      <c r="Q100">
        <f t="shared" si="40"/>
        <v>0</v>
      </c>
      <c r="R100">
        <f t="shared" si="41"/>
        <v>0</v>
      </c>
      <c r="S100">
        <f t="shared" si="42"/>
        <v>0</v>
      </c>
      <c r="T100">
        <f t="shared" si="43"/>
        <v>1</v>
      </c>
      <c r="U100">
        <f t="shared" si="44"/>
        <v>0</v>
      </c>
      <c r="V100">
        <f t="shared" si="45"/>
        <v>0</v>
      </c>
      <c r="W100">
        <f>IF(ISNA(MATCH(O100,[1]Plan2!$A$1:$A$2,0)),0,1)</f>
        <v>0</v>
      </c>
      <c r="X100">
        <f>IF(ISNA(MATCH(O100+1,[1]Plan2!$A$1:$A$2,0)),0,1)</f>
        <v>0</v>
      </c>
      <c r="Y100">
        <f>IF(ISNA(MATCH(O100-1,[1]Plan2!$A$1:$A$2,0)),0,1)</f>
        <v>0</v>
      </c>
      <c r="Z100" t="s">
        <v>97</v>
      </c>
    </row>
    <row r="101" spans="1:26" x14ac:dyDescent="0.25">
      <c r="A101" t="str">
        <f t="shared" si="24"/>
        <v>2016-01-22T15:32:41-02:00</v>
      </c>
      <c r="B101">
        <f t="shared" si="25"/>
        <v>25</v>
      </c>
      <c r="C101">
        <f t="shared" si="26"/>
        <v>11</v>
      </c>
      <c r="D101" t="str">
        <f t="shared" si="27"/>
        <v>2016-01-22</v>
      </c>
      <c r="E101" t="str">
        <f t="shared" si="28"/>
        <v>15:32:41-02:00</v>
      </c>
      <c r="F101">
        <f t="shared" si="29"/>
        <v>9</v>
      </c>
      <c r="G101" t="str">
        <f t="shared" si="30"/>
        <v>15:32:41</v>
      </c>
      <c r="H101" t="str">
        <f t="shared" si="31"/>
        <v>15</v>
      </c>
      <c r="I101" t="str">
        <f t="shared" si="32"/>
        <v>32</v>
      </c>
      <c r="J101" t="str">
        <f t="shared" si="33"/>
        <v>41</v>
      </c>
      <c r="K101">
        <f t="shared" si="34"/>
        <v>15.533333333333333</v>
      </c>
      <c r="L101" t="str">
        <f t="shared" si="35"/>
        <v>2016</v>
      </c>
      <c r="M101" t="str">
        <f t="shared" si="36"/>
        <v>01</v>
      </c>
      <c r="N101" t="str">
        <f t="shared" si="37"/>
        <v>22</v>
      </c>
      <c r="O101" s="6">
        <f t="shared" si="38"/>
        <v>42391</v>
      </c>
      <c r="P101">
        <f t="shared" si="39"/>
        <v>6</v>
      </c>
      <c r="Q101">
        <f t="shared" si="40"/>
        <v>0</v>
      </c>
      <c r="R101">
        <f t="shared" si="41"/>
        <v>0</v>
      </c>
      <c r="S101">
        <f t="shared" si="42"/>
        <v>0</v>
      </c>
      <c r="T101">
        <f t="shared" si="43"/>
        <v>1</v>
      </c>
      <c r="U101">
        <f t="shared" si="44"/>
        <v>0</v>
      </c>
      <c r="V101">
        <f t="shared" si="45"/>
        <v>0</v>
      </c>
      <c r="W101">
        <f>IF(ISNA(MATCH(O101,[1]Plan2!$A$1:$A$2,0)),0,1)</f>
        <v>0</v>
      </c>
      <c r="X101">
        <f>IF(ISNA(MATCH(O101+1,[1]Plan2!$A$1:$A$2,0)),0,1)</f>
        <v>0</v>
      </c>
      <c r="Y101">
        <f>IF(ISNA(MATCH(O101-1,[1]Plan2!$A$1:$A$2,0)),0,1)</f>
        <v>0</v>
      </c>
      <c r="Z101" t="s">
        <v>98</v>
      </c>
    </row>
    <row r="102" spans="1:26" x14ac:dyDescent="0.25">
      <c r="A102" t="str">
        <f t="shared" si="24"/>
        <v>2016-01-22T15:47:49-02:00</v>
      </c>
      <c r="B102">
        <f t="shared" si="25"/>
        <v>25</v>
      </c>
      <c r="C102">
        <f t="shared" si="26"/>
        <v>11</v>
      </c>
      <c r="D102" t="str">
        <f t="shared" si="27"/>
        <v>2016-01-22</v>
      </c>
      <c r="E102" t="str">
        <f t="shared" si="28"/>
        <v>15:47:49-02:00</v>
      </c>
      <c r="F102">
        <f t="shared" si="29"/>
        <v>9</v>
      </c>
      <c r="G102" t="str">
        <f t="shared" si="30"/>
        <v>15:47:49</v>
      </c>
      <c r="H102" t="str">
        <f t="shared" si="31"/>
        <v>15</v>
      </c>
      <c r="I102" t="str">
        <f t="shared" si="32"/>
        <v>47</v>
      </c>
      <c r="J102" t="str">
        <f t="shared" si="33"/>
        <v>49</v>
      </c>
      <c r="K102">
        <f t="shared" si="34"/>
        <v>15.783333333333333</v>
      </c>
      <c r="L102" t="str">
        <f t="shared" si="35"/>
        <v>2016</v>
      </c>
      <c r="M102" t="str">
        <f t="shared" si="36"/>
        <v>01</v>
      </c>
      <c r="N102" t="str">
        <f t="shared" si="37"/>
        <v>22</v>
      </c>
      <c r="O102" s="6">
        <f t="shared" si="38"/>
        <v>42391</v>
      </c>
      <c r="P102">
        <f t="shared" si="39"/>
        <v>6</v>
      </c>
      <c r="Q102">
        <f t="shared" si="40"/>
        <v>0</v>
      </c>
      <c r="R102">
        <f t="shared" si="41"/>
        <v>0</v>
      </c>
      <c r="S102">
        <f t="shared" si="42"/>
        <v>0</v>
      </c>
      <c r="T102">
        <f t="shared" si="43"/>
        <v>1</v>
      </c>
      <c r="U102">
        <f t="shared" si="44"/>
        <v>0</v>
      </c>
      <c r="V102">
        <f t="shared" si="45"/>
        <v>0</v>
      </c>
      <c r="W102">
        <f>IF(ISNA(MATCH(O102,[1]Plan2!$A$1:$A$2,0)),0,1)</f>
        <v>0</v>
      </c>
      <c r="X102">
        <f>IF(ISNA(MATCH(O102+1,[1]Plan2!$A$1:$A$2,0)),0,1)</f>
        <v>0</v>
      </c>
      <c r="Y102">
        <f>IF(ISNA(MATCH(O102-1,[1]Plan2!$A$1:$A$2,0)),0,1)</f>
        <v>0</v>
      </c>
      <c r="Z102" t="s">
        <v>99</v>
      </c>
    </row>
    <row r="103" spans="1:26" x14ac:dyDescent="0.25">
      <c r="A103" t="str">
        <f t="shared" si="24"/>
        <v>2016-01-22T16:03:03-02:00</v>
      </c>
      <c r="B103">
        <f t="shared" si="25"/>
        <v>25</v>
      </c>
      <c r="C103">
        <f t="shared" si="26"/>
        <v>11</v>
      </c>
      <c r="D103" t="str">
        <f t="shared" si="27"/>
        <v>2016-01-22</v>
      </c>
      <c r="E103" t="str">
        <f t="shared" si="28"/>
        <v>16:03:03-02:00</v>
      </c>
      <c r="F103">
        <f t="shared" si="29"/>
        <v>9</v>
      </c>
      <c r="G103" t="str">
        <f t="shared" si="30"/>
        <v>16:03:03</v>
      </c>
      <c r="H103" t="str">
        <f t="shared" si="31"/>
        <v>16</v>
      </c>
      <c r="I103" t="str">
        <f t="shared" si="32"/>
        <v>03</v>
      </c>
      <c r="J103" t="str">
        <f t="shared" si="33"/>
        <v>03</v>
      </c>
      <c r="K103">
        <f t="shared" si="34"/>
        <v>16.05</v>
      </c>
      <c r="L103" t="str">
        <f t="shared" si="35"/>
        <v>2016</v>
      </c>
      <c r="M103" t="str">
        <f t="shared" si="36"/>
        <v>01</v>
      </c>
      <c r="N103" t="str">
        <f t="shared" si="37"/>
        <v>22</v>
      </c>
      <c r="O103" s="6">
        <f t="shared" si="38"/>
        <v>42391</v>
      </c>
      <c r="P103">
        <f t="shared" si="39"/>
        <v>6</v>
      </c>
      <c r="Q103">
        <f t="shared" si="40"/>
        <v>0</v>
      </c>
      <c r="R103">
        <f t="shared" si="41"/>
        <v>0</v>
      </c>
      <c r="S103">
        <f t="shared" si="42"/>
        <v>0</v>
      </c>
      <c r="T103">
        <f t="shared" si="43"/>
        <v>1</v>
      </c>
      <c r="U103">
        <f t="shared" si="44"/>
        <v>0</v>
      </c>
      <c r="V103">
        <f t="shared" si="45"/>
        <v>0</v>
      </c>
      <c r="W103">
        <f>IF(ISNA(MATCH(O103,[1]Plan2!$A$1:$A$2,0)),0,1)</f>
        <v>0</v>
      </c>
      <c r="X103">
        <f>IF(ISNA(MATCH(O103+1,[1]Plan2!$A$1:$A$2,0)),0,1)</f>
        <v>0</v>
      </c>
      <c r="Y103">
        <f>IF(ISNA(MATCH(O103-1,[1]Plan2!$A$1:$A$2,0)),0,1)</f>
        <v>0</v>
      </c>
      <c r="Z103" t="s">
        <v>100</v>
      </c>
    </row>
    <row r="104" spans="1:26" x14ac:dyDescent="0.25">
      <c r="A104" t="str">
        <f t="shared" si="24"/>
        <v>2016-01-22T16:18:12-02:00</v>
      </c>
      <c r="B104">
        <f t="shared" si="25"/>
        <v>25</v>
      </c>
      <c r="C104">
        <f t="shared" si="26"/>
        <v>11</v>
      </c>
      <c r="D104" t="str">
        <f t="shared" si="27"/>
        <v>2016-01-22</v>
      </c>
      <c r="E104" t="str">
        <f t="shared" si="28"/>
        <v>16:18:12-02:00</v>
      </c>
      <c r="F104">
        <f t="shared" si="29"/>
        <v>9</v>
      </c>
      <c r="G104" t="str">
        <f t="shared" si="30"/>
        <v>16:18:12</v>
      </c>
      <c r="H104" t="str">
        <f t="shared" si="31"/>
        <v>16</v>
      </c>
      <c r="I104" t="str">
        <f t="shared" si="32"/>
        <v>18</v>
      </c>
      <c r="J104" t="str">
        <f t="shared" si="33"/>
        <v>12</v>
      </c>
      <c r="K104">
        <f t="shared" si="34"/>
        <v>16.3</v>
      </c>
      <c r="L104" t="str">
        <f t="shared" si="35"/>
        <v>2016</v>
      </c>
      <c r="M104" t="str">
        <f t="shared" si="36"/>
        <v>01</v>
      </c>
      <c r="N104" t="str">
        <f t="shared" si="37"/>
        <v>22</v>
      </c>
      <c r="O104" s="6">
        <f t="shared" si="38"/>
        <v>42391</v>
      </c>
      <c r="P104">
        <f t="shared" si="39"/>
        <v>6</v>
      </c>
      <c r="Q104">
        <f t="shared" si="40"/>
        <v>0</v>
      </c>
      <c r="R104">
        <f t="shared" si="41"/>
        <v>0</v>
      </c>
      <c r="S104">
        <f t="shared" si="42"/>
        <v>0</v>
      </c>
      <c r="T104">
        <f t="shared" si="43"/>
        <v>1</v>
      </c>
      <c r="U104">
        <f t="shared" si="44"/>
        <v>0</v>
      </c>
      <c r="V104">
        <f t="shared" si="45"/>
        <v>0</v>
      </c>
      <c r="W104">
        <f>IF(ISNA(MATCH(O104,[1]Plan2!$A$1:$A$2,0)),0,1)</f>
        <v>0</v>
      </c>
      <c r="X104">
        <f>IF(ISNA(MATCH(O104+1,[1]Plan2!$A$1:$A$2,0)),0,1)</f>
        <v>0</v>
      </c>
      <c r="Y104">
        <f>IF(ISNA(MATCH(O104-1,[1]Plan2!$A$1:$A$2,0)),0,1)</f>
        <v>0</v>
      </c>
      <c r="Z104" t="s">
        <v>101</v>
      </c>
    </row>
    <row r="105" spans="1:26" x14ac:dyDescent="0.25">
      <c r="A105" t="str">
        <f t="shared" si="24"/>
        <v>2016-01-22T16:33:28-02:00</v>
      </c>
      <c r="B105">
        <f t="shared" si="25"/>
        <v>25</v>
      </c>
      <c r="C105">
        <f t="shared" si="26"/>
        <v>11</v>
      </c>
      <c r="D105" t="str">
        <f t="shared" si="27"/>
        <v>2016-01-22</v>
      </c>
      <c r="E105" t="str">
        <f t="shared" si="28"/>
        <v>16:33:28-02:00</v>
      </c>
      <c r="F105">
        <f t="shared" si="29"/>
        <v>9</v>
      </c>
      <c r="G105" t="str">
        <f t="shared" si="30"/>
        <v>16:33:28</v>
      </c>
      <c r="H105" t="str">
        <f t="shared" si="31"/>
        <v>16</v>
      </c>
      <c r="I105" t="str">
        <f t="shared" si="32"/>
        <v>33</v>
      </c>
      <c r="J105" t="str">
        <f t="shared" si="33"/>
        <v>28</v>
      </c>
      <c r="K105">
        <f t="shared" si="34"/>
        <v>16.55</v>
      </c>
      <c r="L105" t="str">
        <f t="shared" si="35"/>
        <v>2016</v>
      </c>
      <c r="M105" t="str">
        <f t="shared" si="36"/>
        <v>01</v>
      </c>
      <c r="N105" t="str">
        <f t="shared" si="37"/>
        <v>22</v>
      </c>
      <c r="O105" s="6">
        <f t="shared" si="38"/>
        <v>42391</v>
      </c>
      <c r="P105">
        <f t="shared" si="39"/>
        <v>6</v>
      </c>
      <c r="Q105">
        <f t="shared" si="40"/>
        <v>0</v>
      </c>
      <c r="R105">
        <f t="shared" si="41"/>
        <v>0</v>
      </c>
      <c r="S105">
        <f t="shared" si="42"/>
        <v>0</v>
      </c>
      <c r="T105">
        <f t="shared" si="43"/>
        <v>1</v>
      </c>
      <c r="U105">
        <f t="shared" si="44"/>
        <v>0</v>
      </c>
      <c r="V105">
        <f t="shared" si="45"/>
        <v>0</v>
      </c>
      <c r="W105">
        <f>IF(ISNA(MATCH(O105,[1]Plan2!$A$1:$A$2,0)),0,1)</f>
        <v>0</v>
      </c>
      <c r="X105">
        <f>IF(ISNA(MATCH(O105+1,[1]Plan2!$A$1:$A$2,0)),0,1)</f>
        <v>0</v>
      </c>
      <c r="Y105">
        <f>IF(ISNA(MATCH(O105-1,[1]Plan2!$A$1:$A$2,0)),0,1)</f>
        <v>0</v>
      </c>
      <c r="Z105" t="s">
        <v>102</v>
      </c>
    </row>
    <row r="106" spans="1:26" x14ac:dyDescent="0.25">
      <c r="A106" t="str">
        <f t="shared" si="24"/>
        <v>2016-01-22T16:48:44-02:00</v>
      </c>
      <c r="B106">
        <f t="shared" si="25"/>
        <v>25</v>
      </c>
      <c r="C106">
        <f t="shared" si="26"/>
        <v>11</v>
      </c>
      <c r="D106" t="str">
        <f t="shared" si="27"/>
        <v>2016-01-22</v>
      </c>
      <c r="E106" t="str">
        <f t="shared" si="28"/>
        <v>16:48:44-02:00</v>
      </c>
      <c r="F106">
        <f t="shared" si="29"/>
        <v>9</v>
      </c>
      <c r="G106" t="str">
        <f t="shared" si="30"/>
        <v>16:48:44</v>
      </c>
      <c r="H106" t="str">
        <f t="shared" si="31"/>
        <v>16</v>
      </c>
      <c r="I106" t="str">
        <f t="shared" si="32"/>
        <v>48</v>
      </c>
      <c r="J106" t="str">
        <f t="shared" si="33"/>
        <v>44</v>
      </c>
      <c r="K106">
        <f t="shared" si="34"/>
        <v>16.8</v>
      </c>
      <c r="L106" t="str">
        <f t="shared" si="35"/>
        <v>2016</v>
      </c>
      <c r="M106" t="str">
        <f t="shared" si="36"/>
        <v>01</v>
      </c>
      <c r="N106" t="str">
        <f t="shared" si="37"/>
        <v>22</v>
      </c>
      <c r="O106" s="6">
        <f t="shared" si="38"/>
        <v>42391</v>
      </c>
      <c r="P106">
        <f t="shared" si="39"/>
        <v>6</v>
      </c>
      <c r="Q106">
        <f t="shared" si="40"/>
        <v>0</v>
      </c>
      <c r="R106">
        <f t="shared" si="41"/>
        <v>0</v>
      </c>
      <c r="S106">
        <f t="shared" si="42"/>
        <v>0</v>
      </c>
      <c r="T106">
        <f t="shared" si="43"/>
        <v>1</v>
      </c>
      <c r="U106">
        <f t="shared" si="44"/>
        <v>0</v>
      </c>
      <c r="V106">
        <f t="shared" si="45"/>
        <v>0</v>
      </c>
      <c r="W106">
        <f>IF(ISNA(MATCH(O106,[1]Plan2!$A$1:$A$2,0)),0,1)</f>
        <v>0</v>
      </c>
      <c r="X106">
        <f>IF(ISNA(MATCH(O106+1,[1]Plan2!$A$1:$A$2,0)),0,1)</f>
        <v>0</v>
      </c>
      <c r="Y106">
        <f>IF(ISNA(MATCH(O106-1,[1]Plan2!$A$1:$A$2,0)),0,1)</f>
        <v>0</v>
      </c>
      <c r="Z106" t="s">
        <v>103</v>
      </c>
    </row>
    <row r="107" spans="1:26" x14ac:dyDescent="0.25">
      <c r="A107" t="str">
        <f t="shared" si="24"/>
        <v>2016-01-22T17:04:04-02:00</v>
      </c>
      <c r="B107">
        <f t="shared" si="25"/>
        <v>25</v>
      </c>
      <c r="C107">
        <f t="shared" si="26"/>
        <v>11</v>
      </c>
      <c r="D107" t="str">
        <f t="shared" si="27"/>
        <v>2016-01-22</v>
      </c>
      <c r="E107" t="str">
        <f t="shared" si="28"/>
        <v>17:04:04-02:00</v>
      </c>
      <c r="F107">
        <f t="shared" si="29"/>
        <v>9</v>
      </c>
      <c r="G107" t="str">
        <f t="shared" si="30"/>
        <v>17:04:04</v>
      </c>
      <c r="H107" t="str">
        <f t="shared" si="31"/>
        <v>17</v>
      </c>
      <c r="I107" t="str">
        <f t="shared" si="32"/>
        <v>04</v>
      </c>
      <c r="J107" t="str">
        <f t="shared" si="33"/>
        <v>04</v>
      </c>
      <c r="K107">
        <f t="shared" si="34"/>
        <v>17.066666666666666</v>
      </c>
      <c r="L107" t="str">
        <f t="shared" si="35"/>
        <v>2016</v>
      </c>
      <c r="M107" t="str">
        <f t="shared" si="36"/>
        <v>01</v>
      </c>
      <c r="N107" t="str">
        <f t="shared" si="37"/>
        <v>22</v>
      </c>
      <c r="O107" s="6">
        <f t="shared" si="38"/>
        <v>42391</v>
      </c>
      <c r="P107">
        <f t="shared" si="39"/>
        <v>6</v>
      </c>
      <c r="Q107">
        <f t="shared" si="40"/>
        <v>0</v>
      </c>
      <c r="R107">
        <f t="shared" si="41"/>
        <v>0</v>
      </c>
      <c r="S107">
        <f t="shared" si="42"/>
        <v>0</v>
      </c>
      <c r="T107">
        <f t="shared" si="43"/>
        <v>1</v>
      </c>
      <c r="U107">
        <f t="shared" si="44"/>
        <v>0</v>
      </c>
      <c r="V107">
        <f t="shared" si="45"/>
        <v>0</v>
      </c>
      <c r="W107">
        <f>IF(ISNA(MATCH(O107,[1]Plan2!$A$1:$A$2,0)),0,1)</f>
        <v>0</v>
      </c>
      <c r="X107">
        <f>IF(ISNA(MATCH(O107+1,[1]Plan2!$A$1:$A$2,0)),0,1)</f>
        <v>0</v>
      </c>
      <c r="Y107">
        <f>IF(ISNA(MATCH(O107-1,[1]Plan2!$A$1:$A$2,0)),0,1)</f>
        <v>0</v>
      </c>
      <c r="Z107" t="s">
        <v>104</v>
      </c>
    </row>
    <row r="108" spans="1:26" x14ac:dyDescent="0.25">
      <c r="A108" t="str">
        <f t="shared" si="24"/>
        <v>2016-01-22T17:19:16-02:00</v>
      </c>
      <c r="B108">
        <f t="shared" si="25"/>
        <v>25</v>
      </c>
      <c r="C108">
        <f t="shared" si="26"/>
        <v>11</v>
      </c>
      <c r="D108" t="str">
        <f t="shared" si="27"/>
        <v>2016-01-22</v>
      </c>
      <c r="E108" t="str">
        <f t="shared" si="28"/>
        <v>17:19:16-02:00</v>
      </c>
      <c r="F108">
        <f t="shared" si="29"/>
        <v>9</v>
      </c>
      <c r="G108" t="str">
        <f t="shared" si="30"/>
        <v>17:19:16</v>
      </c>
      <c r="H108" t="str">
        <f t="shared" si="31"/>
        <v>17</v>
      </c>
      <c r="I108" t="str">
        <f t="shared" si="32"/>
        <v>19</v>
      </c>
      <c r="J108" t="str">
        <f t="shared" si="33"/>
        <v>16</v>
      </c>
      <c r="K108">
        <f t="shared" si="34"/>
        <v>17.316666666666666</v>
      </c>
      <c r="L108" t="str">
        <f t="shared" si="35"/>
        <v>2016</v>
      </c>
      <c r="M108" t="str">
        <f t="shared" si="36"/>
        <v>01</v>
      </c>
      <c r="N108" t="str">
        <f t="shared" si="37"/>
        <v>22</v>
      </c>
      <c r="O108" s="6">
        <f t="shared" si="38"/>
        <v>42391</v>
      </c>
      <c r="P108">
        <f t="shared" si="39"/>
        <v>6</v>
      </c>
      <c r="Q108">
        <f t="shared" si="40"/>
        <v>0</v>
      </c>
      <c r="R108">
        <f t="shared" si="41"/>
        <v>0</v>
      </c>
      <c r="S108">
        <f t="shared" si="42"/>
        <v>0</v>
      </c>
      <c r="T108">
        <f t="shared" si="43"/>
        <v>1</v>
      </c>
      <c r="U108">
        <f t="shared" si="44"/>
        <v>0</v>
      </c>
      <c r="V108">
        <f t="shared" si="45"/>
        <v>0</v>
      </c>
      <c r="W108">
        <f>IF(ISNA(MATCH(O108,[1]Plan2!$A$1:$A$2,0)),0,1)</f>
        <v>0</v>
      </c>
      <c r="X108">
        <f>IF(ISNA(MATCH(O108+1,[1]Plan2!$A$1:$A$2,0)),0,1)</f>
        <v>0</v>
      </c>
      <c r="Y108">
        <f>IF(ISNA(MATCH(O108-1,[1]Plan2!$A$1:$A$2,0)),0,1)</f>
        <v>0</v>
      </c>
      <c r="Z108" t="s">
        <v>105</v>
      </c>
    </row>
    <row r="109" spans="1:26" x14ac:dyDescent="0.25">
      <c r="A109" t="str">
        <f t="shared" si="24"/>
        <v>2016-01-22T17:34:19-02:00</v>
      </c>
      <c r="B109">
        <f t="shared" si="25"/>
        <v>25</v>
      </c>
      <c r="C109">
        <f t="shared" si="26"/>
        <v>11</v>
      </c>
      <c r="D109" t="str">
        <f t="shared" si="27"/>
        <v>2016-01-22</v>
      </c>
      <c r="E109" t="str">
        <f t="shared" si="28"/>
        <v>17:34:19-02:00</v>
      </c>
      <c r="F109">
        <f t="shared" si="29"/>
        <v>9</v>
      </c>
      <c r="G109" t="str">
        <f t="shared" si="30"/>
        <v>17:34:19</v>
      </c>
      <c r="H109" t="str">
        <f t="shared" si="31"/>
        <v>17</v>
      </c>
      <c r="I109" t="str">
        <f t="shared" si="32"/>
        <v>34</v>
      </c>
      <c r="J109" t="str">
        <f t="shared" si="33"/>
        <v>19</v>
      </c>
      <c r="K109">
        <f t="shared" si="34"/>
        <v>17.566666666666666</v>
      </c>
      <c r="L109" t="str">
        <f t="shared" si="35"/>
        <v>2016</v>
      </c>
      <c r="M109" t="str">
        <f t="shared" si="36"/>
        <v>01</v>
      </c>
      <c r="N109" t="str">
        <f t="shared" si="37"/>
        <v>22</v>
      </c>
      <c r="O109" s="6">
        <f t="shared" si="38"/>
        <v>42391</v>
      </c>
      <c r="P109">
        <f t="shared" si="39"/>
        <v>6</v>
      </c>
      <c r="Q109">
        <f t="shared" si="40"/>
        <v>0</v>
      </c>
      <c r="R109">
        <f t="shared" si="41"/>
        <v>0</v>
      </c>
      <c r="S109">
        <f t="shared" si="42"/>
        <v>0</v>
      </c>
      <c r="T109">
        <f t="shared" si="43"/>
        <v>1</v>
      </c>
      <c r="U109">
        <f t="shared" si="44"/>
        <v>0</v>
      </c>
      <c r="V109">
        <f t="shared" si="45"/>
        <v>0</v>
      </c>
      <c r="W109">
        <f>IF(ISNA(MATCH(O109,[1]Plan2!$A$1:$A$2,0)),0,1)</f>
        <v>0</v>
      </c>
      <c r="X109">
        <f>IF(ISNA(MATCH(O109+1,[1]Plan2!$A$1:$A$2,0)),0,1)</f>
        <v>0</v>
      </c>
      <c r="Y109">
        <f>IF(ISNA(MATCH(O109-1,[1]Plan2!$A$1:$A$2,0)),0,1)</f>
        <v>0</v>
      </c>
      <c r="Z109" t="s">
        <v>106</v>
      </c>
    </row>
    <row r="110" spans="1:26" x14ac:dyDescent="0.25">
      <c r="A110" t="str">
        <f t="shared" si="24"/>
        <v>2016-01-22T17:49:23-02:00</v>
      </c>
      <c r="B110">
        <f t="shared" si="25"/>
        <v>25</v>
      </c>
      <c r="C110">
        <f t="shared" si="26"/>
        <v>11</v>
      </c>
      <c r="D110" t="str">
        <f t="shared" si="27"/>
        <v>2016-01-22</v>
      </c>
      <c r="E110" t="str">
        <f t="shared" si="28"/>
        <v>17:49:23-02:00</v>
      </c>
      <c r="F110">
        <f t="shared" si="29"/>
        <v>9</v>
      </c>
      <c r="G110" t="str">
        <f t="shared" si="30"/>
        <v>17:49:23</v>
      </c>
      <c r="H110" t="str">
        <f t="shared" si="31"/>
        <v>17</v>
      </c>
      <c r="I110" t="str">
        <f t="shared" si="32"/>
        <v>49</v>
      </c>
      <c r="J110" t="str">
        <f t="shared" si="33"/>
        <v>23</v>
      </c>
      <c r="K110">
        <f t="shared" si="34"/>
        <v>17.816666666666666</v>
      </c>
      <c r="L110" t="str">
        <f t="shared" si="35"/>
        <v>2016</v>
      </c>
      <c r="M110" t="str">
        <f t="shared" si="36"/>
        <v>01</v>
      </c>
      <c r="N110" t="str">
        <f t="shared" si="37"/>
        <v>22</v>
      </c>
      <c r="O110" s="6">
        <f t="shared" si="38"/>
        <v>42391</v>
      </c>
      <c r="P110">
        <f t="shared" si="39"/>
        <v>6</v>
      </c>
      <c r="Q110">
        <f t="shared" si="40"/>
        <v>0</v>
      </c>
      <c r="R110">
        <f t="shared" si="41"/>
        <v>0</v>
      </c>
      <c r="S110">
        <f t="shared" si="42"/>
        <v>0</v>
      </c>
      <c r="T110">
        <f t="shared" si="43"/>
        <v>1</v>
      </c>
      <c r="U110">
        <f t="shared" si="44"/>
        <v>0</v>
      </c>
      <c r="V110">
        <f t="shared" si="45"/>
        <v>0</v>
      </c>
      <c r="W110">
        <f>IF(ISNA(MATCH(O110,[1]Plan2!$A$1:$A$2,0)),0,1)</f>
        <v>0</v>
      </c>
      <c r="X110">
        <f>IF(ISNA(MATCH(O110+1,[1]Plan2!$A$1:$A$2,0)),0,1)</f>
        <v>0</v>
      </c>
      <c r="Y110">
        <f>IF(ISNA(MATCH(O110-1,[1]Plan2!$A$1:$A$2,0)),0,1)</f>
        <v>0</v>
      </c>
      <c r="Z110" t="s">
        <v>107</v>
      </c>
    </row>
    <row r="111" spans="1:26" x14ac:dyDescent="0.25">
      <c r="A111" t="str">
        <f t="shared" si="24"/>
        <v>2016-01-22T18:04:26-02:00</v>
      </c>
      <c r="B111">
        <f t="shared" si="25"/>
        <v>25</v>
      </c>
      <c r="C111">
        <f t="shared" si="26"/>
        <v>11</v>
      </c>
      <c r="D111" t="str">
        <f t="shared" si="27"/>
        <v>2016-01-22</v>
      </c>
      <c r="E111" t="str">
        <f t="shared" si="28"/>
        <v>18:04:26-02:00</v>
      </c>
      <c r="F111">
        <f t="shared" si="29"/>
        <v>9</v>
      </c>
      <c r="G111" t="str">
        <f t="shared" si="30"/>
        <v>18:04:26</v>
      </c>
      <c r="H111" t="str">
        <f t="shared" si="31"/>
        <v>18</v>
      </c>
      <c r="I111" t="str">
        <f t="shared" si="32"/>
        <v>04</v>
      </c>
      <c r="J111" t="str">
        <f t="shared" si="33"/>
        <v>26</v>
      </c>
      <c r="K111">
        <f t="shared" si="34"/>
        <v>18.066666666666666</v>
      </c>
      <c r="L111" t="str">
        <f t="shared" si="35"/>
        <v>2016</v>
      </c>
      <c r="M111" t="str">
        <f t="shared" si="36"/>
        <v>01</v>
      </c>
      <c r="N111" t="str">
        <f t="shared" si="37"/>
        <v>22</v>
      </c>
      <c r="O111" s="6">
        <f t="shared" si="38"/>
        <v>42391</v>
      </c>
      <c r="P111">
        <f t="shared" si="39"/>
        <v>6</v>
      </c>
      <c r="Q111">
        <f t="shared" si="40"/>
        <v>0</v>
      </c>
      <c r="R111">
        <f t="shared" si="41"/>
        <v>0</v>
      </c>
      <c r="S111">
        <f t="shared" si="42"/>
        <v>0</v>
      </c>
      <c r="T111">
        <f t="shared" si="43"/>
        <v>1</v>
      </c>
      <c r="U111">
        <f t="shared" si="44"/>
        <v>0</v>
      </c>
      <c r="V111">
        <f t="shared" si="45"/>
        <v>0</v>
      </c>
      <c r="W111">
        <f>IF(ISNA(MATCH(O111,[1]Plan2!$A$1:$A$2,0)),0,1)</f>
        <v>0</v>
      </c>
      <c r="X111">
        <f>IF(ISNA(MATCH(O111+1,[1]Plan2!$A$1:$A$2,0)),0,1)</f>
        <v>0</v>
      </c>
      <c r="Y111">
        <f>IF(ISNA(MATCH(O111-1,[1]Plan2!$A$1:$A$2,0)),0,1)</f>
        <v>0</v>
      </c>
      <c r="Z111" t="s">
        <v>108</v>
      </c>
    </row>
    <row r="112" spans="1:26" x14ac:dyDescent="0.25">
      <c r="A112" t="str">
        <f t="shared" si="24"/>
        <v>2016-01-22T18:19:30-02:00</v>
      </c>
      <c r="B112">
        <f t="shared" si="25"/>
        <v>25</v>
      </c>
      <c r="C112">
        <f t="shared" si="26"/>
        <v>11</v>
      </c>
      <c r="D112" t="str">
        <f t="shared" si="27"/>
        <v>2016-01-22</v>
      </c>
      <c r="E112" t="str">
        <f t="shared" si="28"/>
        <v>18:19:30-02:00</v>
      </c>
      <c r="F112">
        <f t="shared" si="29"/>
        <v>9</v>
      </c>
      <c r="G112" t="str">
        <f t="shared" si="30"/>
        <v>18:19:30</v>
      </c>
      <c r="H112" t="str">
        <f t="shared" si="31"/>
        <v>18</v>
      </c>
      <c r="I112" t="str">
        <f t="shared" si="32"/>
        <v>19</v>
      </c>
      <c r="J112" t="str">
        <f t="shared" si="33"/>
        <v>30</v>
      </c>
      <c r="K112">
        <f t="shared" si="34"/>
        <v>18.316666666666666</v>
      </c>
      <c r="L112" t="str">
        <f t="shared" si="35"/>
        <v>2016</v>
      </c>
      <c r="M112" t="str">
        <f t="shared" si="36"/>
        <v>01</v>
      </c>
      <c r="N112" t="str">
        <f t="shared" si="37"/>
        <v>22</v>
      </c>
      <c r="O112" s="6">
        <f t="shared" si="38"/>
        <v>42391</v>
      </c>
      <c r="P112">
        <f t="shared" si="39"/>
        <v>6</v>
      </c>
      <c r="Q112">
        <f t="shared" si="40"/>
        <v>0</v>
      </c>
      <c r="R112">
        <f t="shared" si="41"/>
        <v>0</v>
      </c>
      <c r="S112">
        <f t="shared" si="42"/>
        <v>0</v>
      </c>
      <c r="T112">
        <f t="shared" si="43"/>
        <v>1</v>
      </c>
      <c r="U112">
        <f t="shared" si="44"/>
        <v>0</v>
      </c>
      <c r="V112">
        <f t="shared" si="45"/>
        <v>0</v>
      </c>
      <c r="W112">
        <f>IF(ISNA(MATCH(O112,[1]Plan2!$A$1:$A$2,0)),0,1)</f>
        <v>0</v>
      </c>
      <c r="X112">
        <f>IF(ISNA(MATCH(O112+1,[1]Plan2!$A$1:$A$2,0)),0,1)</f>
        <v>0</v>
      </c>
      <c r="Y112">
        <f>IF(ISNA(MATCH(O112-1,[1]Plan2!$A$1:$A$2,0)),0,1)</f>
        <v>0</v>
      </c>
      <c r="Z112" t="s">
        <v>109</v>
      </c>
    </row>
    <row r="113" spans="1:26" x14ac:dyDescent="0.25">
      <c r="A113" t="str">
        <f t="shared" si="24"/>
        <v>2016-01-22T18:34:33-02:00</v>
      </c>
      <c r="B113">
        <f t="shared" si="25"/>
        <v>25</v>
      </c>
      <c r="C113">
        <f t="shared" si="26"/>
        <v>11</v>
      </c>
      <c r="D113" t="str">
        <f t="shared" si="27"/>
        <v>2016-01-22</v>
      </c>
      <c r="E113" t="str">
        <f t="shared" si="28"/>
        <v>18:34:33-02:00</v>
      </c>
      <c r="F113">
        <f t="shared" si="29"/>
        <v>9</v>
      </c>
      <c r="G113" t="str">
        <f t="shared" si="30"/>
        <v>18:34:33</v>
      </c>
      <c r="H113" t="str">
        <f t="shared" si="31"/>
        <v>18</v>
      </c>
      <c r="I113" t="str">
        <f t="shared" si="32"/>
        <v>34</v>
      </c>
      <c r="J113" t="str">
        <f t="shared" si="33"/>
        <v>33</v>
      </c>
      <c r="K113">
        <f t="shared" si="34"/>
        <v>18.566666666666666</v>
      </c>
      <c r="L113" t="str">
        <f t="shared" si="35"/>
        <v>2016</v>
      </c>
      <c r="M113" t="str">
        <f t="shared" si="36"/>
        <v>01</v>
      </c>
      <c r="N113" t="str">
        <f t="shared" si="37"/>
        <v>22</v>
      </c>
      <c r="O113" s="6">
        <f t="shared" si="38"/>
        <v>42391</v>
      </c>
      <c r="P113">
        <f t="shared" si="39"/>
        <v>6</v>
      </c>
      <c r="Q113">
        <f t="shared" si="40"/>
        <v>0</v>
      </c>
      <c r="R113">
        <f t="shared" si="41"/>
        <v>0</v>
      </c>
      <c r="S113">
        <f t="shared" si="42"/>
        <v>0</v>
      </c>
      <c r="T113">
        <f t="shared" si="43"/>
        <v>1</v>
      </c>
      <c r="U113">
        <f t="shared" si="44"/>
        <v>0</v>
      </c>
      <c r="V113">
        <f t="shared" si="45"/>
        <v>0</v>
      </c>
      <c r="W113">
        <f>IF(ISNA(MATCH(O113,[1]Plan2!$A$1:$A$2,0)),0,1)</f>
        <v>0</v>
      </c>
      <c r="X113">
        <f>IF(ISNA(MATCH(O113+1,[1]Plan2!$A$1:$A$2,0)),0,1)</f>
        <v>0</v>
      </c>
      <c r="Y113">
        <f>IF(ISNA(MATCH(O113-1,[1]Plan2!$A$1:$A$2,0)),0,1)</f>
        <v>0</v>
      </c>
      <c r="Z113" t="s">
        <v>110</v>
      </c>
    </row>
    <row r="114" spans="1:26" x14ac:dyDescent="0.25">
      <c r="A114" t="str">
        <f t="shared" si="24"/>
        <v>2016-01-22T18:49:37-02:00</v>
      </c>
      <c r="B114">
        <f t="shared" si="25"/>
        <v>25</v>
      </c>
      <c r="C114">
        <f t="shared" si="26"/>
        <v>11</v>
      </c>
      <c r="D114" t="str">
        <f t="shared" si="27"/>
        <v>2016-01-22</v>
      </c>
      <c r="E114" t="str">
        <f t="shared" si="28"/>
        <v>18:49:37-02:00</v>
      </c>
      <c r="F114">
        <f t="shared" si="29"/>
        <v>9</v>
      </c>
      <c r="G114" t="str">
        <f t="shared" si="30"/>
        <v>18:49:37</v>
      </c>
      <c r="H114" t="str">
        <f t="shared" si="31"/>
        <v>18</v>
      </c>
      <c r="I114" t="str">
        <f t="shared" si="32"/>
        <v>49</v>
      </c>
      <c r="J114" t="str">
        <f t="shared" si="33"/>
        <v>37</v>
      </c>
      <c r="K114">
        <f t="shared" si="34"/>
        <v>18.816666666666666</v>
      </c>
      <c r="L114" t="str">
        <f t="shared" si="35"/>
        <v>2016</v>
      </c>
      <c r="M114" t="str">
        <f t="shared" si="36"/>
        <v>01</v>
      </c>
      <c r="N114" t="str">
        <f t="shared" si="37"/>
        <v>22</v>
      </c>
      <c r="O114" s="6">
        <f t="shared" si="38"/>
        <v>42391</v>
      </c>
      <c r="P114">
        <f t="shared" si="39"/>
        <v>6</v>
      </c>
      <c r="Q114">
        <f t="shared" si="40"/>
        <v>0</v>
      </c>
      <c r="R114">
        <f t="shared" si="41"/>
        <v>0</v>
      </c>
      <c r="S114">
        <f t="shared" si="42"/>
        <v>0</v>
      </c>
      <c r="T114">
        <f t="shared" si="43"/>
        <v>1</v>
      </c>
      <c r="U114">
        <f t="shared" si="44"/>
        <v>0</v>
      </c>
      <c r="V114">
        <f t="shared" si="45"/>
        <v>0</v>
      </c>
      <c r="W114">
        <f>IF(ISNA(MATCH(O114,[1]Plan2!$A$1:$A$2,0)),0,1)</f>
        <v>0</v>
      </c>
      <c r="X114">
        <f>IF(ISNA(MATCH(O114+1,[1]Plan2!$A$1:$A$2,0)),0,1)</f>
        <v>0</v>
      </c>
      <c r="Y114">
        <f>IF(ISNA(MATCH(O114-1,[1]Plan2!$A$1:$A$2,0)),0,1)</f>
        <v>0</v>
      </c>
      <c r="Z114" t="s">
        <v>111</v>
      </c>
    </row>
    <row r="115" spans="1:26" x14ac:dyDescent="0.25">
      <c r="A115" t="str">
        <f t="shared" si="24"/>
        <v>2016-01-22T19:04:41-02:00</v>
      </c>
      <c r="B115">
        <f t="shared" si="25"/>
        <v>25</v>
      </c>
      <c r="C115">
        <f t="shared" si="26"/>
        <v>11</v>
      </c>
      <c r="D115" t="str">
        <f t="shared" si="27"/>
        <v>2016-01-22</v>
      </c>
      <c r="E115" t="str">
        <f t="shared" si="28"/>
        <v>19:04:41-02:00</v>
      </c>
      <c r="F115">
        <f t="shared" si="29"/>
        <v>9</v>
      </c>
      <c r="G115" t="str">
        <f t="shared" si="30"/>
        <v>19:04:41</v>
      </c>
      <c r="H115" t="str">
        <f t="shared" si="31"/>
        <v>19</v>
      </c>
      <c r="I115" t="str">
        <f t="shared" si="32"/>
        <v>04</v>
      </c>
      <c r="J115" t="str">
        <f t="shared" si="33"/>
        <v>41</v>
      </c>
      <c r="K115">
        <f t="shared" si="34"/>
        <v>19.066666666666666</v>
      </c>
      <c r="L115" t="str">
        <f t="shared" si="35"/>
        <v>2016</v>
      </c>
      <c r="M115" t="str">
        <f t="shared" si="36"/>
        <v>01</v>
      </c>
      <c r="N115" t="str">
        <f t="shared" si="37"/>
        <v>22</v>
      </c>
      <c r="O115" s="6">
        <f t="shared" si="38"/>
        <v>42391</v>
      </c>
      <c r="P115">
        <f t="shared" si="39"/>
        <v>6</v>
      </c>
      <c r="Q115">
        <f t="shared" si="40"/>
        <v>0</v>
      </c>
      <c r="R115">
        <f t="shared" si="41"/>
        <v>0</v>
      </c>
      <c r="S115">
        <f t="shared" si="42"/>
        <v>0</v>
      </c>
      <c r="T115">
        <f t="shared" si="43"/>
        <v>1</v>
      </c>
      <c r="U115">
        <f t="shared" si="44"/>
        <v>0</v>
      </c>
      <c r="V115">
        <f t="shared" si="45"/>
        <v>0</v>
      </c>
      <c r="W115">
        <f>IF(ISNA(MATCH(O115,[1]Plan2!$A$1:$A$2,0)),0,1)</f>
        <v>0</v>
      </c>
      <c r="X115">
        <f>IF(ISNA(MATCH(O115+1,[1]Plan2!$A$1:$A$2,0)),0,1)</f>
        <v>0</v>
      </c>
      <c r="Y115">
        <f>IF(ISNA(MATCH(O115-1,[1]Plan2!$A$1:$A$2,0)),0,1)</f>
        <v>0</v>
      </c>
      <c r="Z115" t="s">
        <v>112</v>
      </c>
    </row>
    <row r="116" spans="1:26" x14ac:dyDescent="0.25">
      <c r="A116" t="str">
        <f t="shared" si="24"/>
        <v>2016-01-22T19:19:45-02:00</v>
      </c>
      <c r="B116">
        <f t="shared" si="25"/>
        <v>25</v>
      </c>
      <c r="C116">
        <f t="shared" si="26"/>
        <v>11</v>
      </c>
      <c r="D116" t="str">
        <f t="shared" si="27"/>
        <v>2016-01-22</v>
      </c>
      <c r="E116" t="str">
        <f t="shared" si="28"/>
        <v>19:19:45-02:00</v>
      </c>
      <c r="F116">
        <f t="shared" si="29"/>
        <v>9</v>
      </c>
      <c r="G116" t="str">
        <f t="shared" si="30"/>
        <v>19:19:45</v>
      </c>
      <c r="H116" t="str">
        <f t="shared" si="31"/>
        <v>19</v>
      </c>
      <c r="I116" t="str">
        <f t="shared" si="32"/>
        <v>19</v>
      </c>
      <c r="J116" t="str">
        <f t="shared" si="33"/>
        <v>45</v>
      </c>
      <c r="K116">
        <f t="shared" si="34"/>
        <v>19.316666666666666</v>
      </c>
      <c r="L116" t="str">
        <f t="shared" si="35"/>
        <v>2016</v>
      </c>
      <c r="M116" t="str">
        <f t="shared" si="36"/>
        <v>01</v>
      </c>
      <c r="N116" t="str">
        <f t="shared" si="37"/>
        <v>22</v>
      </c>
      <c r="O116" s="6">
        <f t="shared" si="38"/>
        <v>42391</v>
      </c>
      <c r="P116">
        <f t="shared" si="39"/>
        <v>6</v>
      </c>
      <c r="Q116">
        <f t="shared" si="40"/>
        <v>0</v>
      </c>
      <c r="R116">
        <f t="shared" si="41"/>
        <v>0</v>
      </c>
      <c r="S116">
        <f t="shared" si="42"/>
        <v>0</v>
      </c>
      <c r="T116">
        <f t="shared" si="43"/>
        <v>1</v>
      </c>
      <c r="U116">
        <f t="shared" si="44"/>
        <v>0</v>
      </c>
      <c r="V116">
        <f t="shared" si="45"/>
        <v>0</v>
      </c>
      <c r="W116">
        <f>IF(ISNA(MATCH(O116,[1]Plan2!$A$1:$A$2,0)),0,1)</f>
        <v>0</v>
      </c>
      <c r="X116">
        <f>IF(ISNA(MATCH(O116+1,[1]Plan2!$A$1:$A$2,0)),0,1)</f>
        <v>0</v>
      </c>
      <c r="Y116">
        <f>IF(ISNA(MATCH(O116-1,[1]Plan2!$A$1:$A$2,0)),0,1)</f>
        <v>0</v>
      </c>
      <c r="Z116" t="s">
        <v>113</v>
      </c>
    </row>
    <row r="117" spans="1:26" x14ac:dyDescent="0.25">
      <c r="A117" t="str">
        <f t="shared" si="24"/>
        <v>2016-01-22T19:34:49-02:00</v>
      </c>
      <c r="B117">
        <f t="shared" si="25"/>
        <v>25</v>
      </c>
      <c r="C117">
        <f t="shared" si="26"/>
        <v>11</v>
      </c>
      <c r="D117" t="str">
        <f t="shared" si="27"/>
        <v>2016-01-22</v>
      </c>
      <c r="E117" t="str">
        <f t="shared" si="28"/>
        <v>19:34:49-02:00</v>
      </c>
      <c r="F117">
        <f t="shared" si="29"/>
        <v>9</v>
      </c>
      <c r="G117" t="str">
        <f t="shared" si="30"/>
        <v>19:34:49</v>
      </c>
      <c r="H117" t="str">
        <f t="shared" si="31"/>
        <v>19</v>
      </c>
      <c r="I117" t="str">
        <f t="shared" si="32"/>
        <v>34</v>
      </c>
      <c r="J117" t="str">
        <f t="shared" si="33"/>
        <v>49</v>
      </c>
      <c r="K117">
        <f t="shared" si="34"/>
        <v>19.566666666666666</v>
      </c>
      <c r="L117" t="str">
        <f t="shared" si="35"/>
        <v>2016</v>
      </c>
      <c r="M117" t="str">
        <f t="shared" si="36"/>
        <v>01</v>
      </c>
      <c r="N117" t="str">
        <f t="shared" si="37"/>
        <v>22</v>
      </c>
      <c r="O117" s="6">
        <f t="shared" si="38"/>
        <v>42391</v>
      </c>
      <c r="P117">
        <f t="shared" si="39"/>
        <v>6</v>
      </c>
      <c r="Q117">
        <f t="shared" si="40"/>
        <v>0</v>
      </c>
      <c r="R117">
        <f t="shared" si="41"/>
        <v>0</v>
      </c>
      <c r="S117">
        <f t="shared" si="42"/>
        <v>0</v>
      </c>
      <c r="T117">
        <f t="shared" si="43"/>
        <v>1</v>
      </c>
      <c r="U117">
        <f t="shared" si="44"/>
        <v>0</v>
      </c>
      <c r="V117">
        <f t="shared" si="45"/>
        <v>0</v>
      </c>
      <c r="W117">
        <f>IF(ISNA(MATCH(O117,[1]Plan2!$A$1:$A$2,0)),0,1)</f>
        <v>0</v>
      </c>
      <c r="X117">
        <f>IF(ISNA(MATCH(O117+1,[1]Plan2!$A$1:$A$2,0)),0,1)</f>
        <v>0</v>
      </c>
      <c r="Y117">
        <f>IF(ISNA(MATCH(O117-1,[1]Plan2!$A$1:$A$2,0)),0,1)</f>
        <v>0</v>
      </c>
      <c r="Z117" t="s">
        <v>114</v>
      </c>
    </row>
    <row r="118" spans="1:26" x14ac:dyDescent="0.25">
      <c r="A118" t="str">
        <f t="shared" si="24"/>
        <v>2016-01-22T19:49:52-02:00</v>
      </c>
      <c r="B118">
        <f t="shared" si="25"/>
        <v>25</v>
      </c>
      <c r="C118">
        <f t="shared" si="26"/>
        <v>11</v>
      </c>
      <c r="D118" t="str">
        <f t="shared" si="27"/>
        <v>2016-01-22</v>
      </c>
      <c r="E118" t="str">
        <f t="shared" si="28"/>
        <v>19:49:52-02:00</v>
      </c>
      <c r="F118">
        <f t="shared" si="29"/>
        <v>9</v>
      </c>
      <c r="G118" t="str">
        <f t="shared" si="30"/>
        <v>19:49:52</v>
      </c>
      <c r="H118" t="str">
        <f t="shared" si="31"/>
        <v>19</v>
      </c>
      <c r="I118" t="str">
        <f t="shared" si="32"/>
        <v>49</v>
      </c>
      <c r="J118" t="str">
        <f t="shared" si="33"/>
        <v>52</v>
      </c>
      <c r="K118">
        <f t="shared" si="34"/>
        <v>19.816666666666666</v>
      </c>
      <c r="L118" t="str">
        <f t="shared" si="35"/>
        <v>2016</v>
      </c>
      <c r="M118" t="str">
        <f t="shared" si="36"/>
        <v>01</v>
      </c>
      <c r="N118" t="str">
        <f t="shared" si="37"/>
        <v>22</v>
      </c>
      <c r="O118" s="6">
        <f t="shared" si="38"/>
        <v>42391</v>
      </c>
      <c r="P118">
        <f t="shared" si="39"/>
        <v>6</v>
      </c>
      <c r="Q118">
        <f t="shared" si="40"/>
        <v>0</v>
      </c>
      <c r="R118">
        <f t="shared" si="41"/>
        <v>0</v>
      </c>
      <c r="S118">
        <f t="shared" si="42"/>
        <v>0</v>
      </c>
      <c r="T118">
        <f t="shared" si="43"/>
        <v>1</v>
      </c>
      <c r="U118">
        <f t="shared" si="44"/>
        <v>0</v>
      </c>
      <c r="V118">
        <f t="shared" si="45"/>
        <v>0</v>
      </c>
      <c r="W118">
        <f>IF(ISNA(MATCH(O118,[1]Plan2!$A$1:$A$2,0)),0,1)</f>
        <v>0</v>
      </c>
      <c r="X118">
        <f>IF(ISNA(MATCH(O118+1,[1]Plan2!$A$1:$A$2,0)),0,1)</f>
        <v>0</v>
      </c>
      <c r="Y118">
        <f>IF(ISNA(MATCH(O118-1,[1]Plan2!$A$1:$A$2,0)),0,1)</f>
        <v>0</v>
      </c>
      <c r="Z118" t="s">
        <v>115</v>
      </c>
    </row>
    <row r="119" spans="1:26" x14ac:dyDescent="0.25">
      <c r="A119" t="str">
        <f t="shared" si="24"/>
        <v>2016-01-22T20:04:56-02:00</v>
      </c>
      <c r="B119">
        <f t="shared" si="25"/>
        <v>25</v>
      </c>
      <c r="C119">
        <f t="shared" si="26"/>
        <v>11</v>
      </c>
      <c r="D119" t="str">
        <f t="shared" si="27"/>
        <v>2016-01-22</v>
      </c>
      <c r="E119" t="str">
        <f t="shared" si="28"/>
        <v>20:04:56-02:00</v>
      </c>
      <c r="F119">
        <f t="shared" si="29"/>
        <v>9</v>
      </c>
      <c r="G119" t="str">
        <f t="shared" si="30"/>
        <v>20:04:56</v>
      </c>
      <c r="H119" t="str">
        <f t="shared" si="31"/>
        <v>20</v>
      </c>
      <c r="I119" t="str">
        <f t="shared" si="32"/>
        <v>04</v>
      </c>
      <c r="J119" t="str">
        <f t="shared" si="33"/>
        <v>56</v>
      </c>
      <c r="K119">
        <f t="shared" si="34"/>
        <v>20.066666666666666</v>
      </c>
      <c r="L119" t="str">
        <f t="shared" si="35"/>
        <v>2016</v>
      </c>
      <c r="M119" t="str">
        <f t="shared" si="36"/>
        <v>01</v>
      </c>
      <c r="N119" t="str">
        <f t="shared" si="37"/>
        <v>22</v>
      </c>
      <c r="O119" s="6">
        <f t="shared" si="38"/>
        <v>42391</v>
      </c>
      <c r="P119">
        <f t="shared" si="39"/>
        <v>6</v>
      </c>
      <c r="Q119">
        <f t="shared" si="40"/>
        <v>0</v>
      </c>
      <c r="R119">
        <f t="shared" si="41"/>
        <v>0</v>
      </c>
      <c r="S119">
        <f t="shared" si="42"/>
        <v>0</v>
      </c>
      <c r="T119">
        <f t="shared" si="43"/>
        <v>1</v>
      </c>
      <c r="U119">
        <f t="shared" si="44"/>
        <v>0</v>
      </c>
      <c r="V119">
        <f t="shared" si="45"/>
        <v>0</v>
      </c>
      <c r="W119">
        <f>IF(ISNA(MATCH(O119,[1]Plan2!$A$1:$A$2,0)),0,1)</f>
        <v>0</v>
      </c>
      <c r="X119">
        <f>IF(ISNA(MATCH(O119+1,[1]Plan2!$A$1:$A$2,0)),0,1)</f>
        <v>0</v>
      </c>
      <c r="Y119">
        <f>IF(ISNA(MATCH(O119-1,[1]Plan2!$A$1:$A$2,0)),0,1)</f>
        <v>0</v>
      </c>
      <c r="Z119" t="s">
        <v>116</v>
      </c>
    </row>
    <row r="120" spans="1:26" x14ac:dyDescent="0.25">
      <c r="A120" t="str">
        <f t="shared" si="24"/>
        <v>2016-01-22T20:20:01-02:00</v>
      </c>
      <c r="B120">
        <f t="shared" si="25"/>
        <v>25</v>
      </c>
      <c r="C120">
        <f t="shared" si="26"/>
        <v>11</v>
      </c>
      <c r="D120" t="str">
        <f t="shared" si="27"/>
        <v>2016-01-22</v>
      </c>
      <c r="E120" t="str">
        <f t="shared" si="28"/>
        <v>20:20:01-02:00</v>
      </c>
      <c r="F120">
        <f t="shared" si="29"/>
        <v>9</v>
      </c>
      <c r="G120" t="str">
        <f t="shared" si="30"/>
        <v>20:20:01</v>
      </c>
      <c r="H120" t="str">
        <f t="shared" si="31"/>
        <v>20</v>
      </c>
      <c r="I120" t="str">
        <f t="shared" si="32"/>
        <v>20</v>
      </c>
      <c r="J120" t="str">
        <f t="shared" si="33"/>
        <v>01</v>
      </c>
      <c r="K120">
        <f t="shared" si="34"/>
        <v>20.333333333333332</v>
      </c>
      <c r="L120" t="str">
        <f t="shared" si="35"/>
        <v>2016</v>
      </c>
      <c r="M120" t="str">
        <f t="shared" si="36"/>
        <v>01</v>
      </c>
      <c r="N120" t="str">
        <f t="shared" si="37"/>
        <v>22</v>
      </c>
      <c r="O120" s="6">
        <f t="shared" si="38"/>
        <v>42391</v>
      </c>
      <c r="P120">
        <f t="shared" si="39"/>
        <v>6</v>
      </c>
      <c r="Q120">
        <f t="shared" si="40"/>
        <v>0</v>
      </c>
      <c r="R120">
        <f t="shared" si="41"/>
        <v>0</v>
      </c>
      <c r="S120">
        <f t="shared" si="42"/>
        <v>0</v>
      </c>
      <c r="T120">
        <f t="shared" si="43"/>
        <v>1</v>
      </c>
      <c r="U120">
        <f t="shared" si="44"/>
        <v>0</v>
      </c>
      <c r="V120">
        <f t="shared" si="45"/>
        <v>0</v>
      </c>
      <c r="W120">
        <f>IF(ISNA(MATCH(O120,[1]Plan2!$A$1:$A$2,0)),0,1)</f>
        <v>0</v>
      </c>
      <c r="X120">
        <f>IF(ISNA(MATCH(O120+1,[1]Plan2!$A$1:$A$2,0)),0,1)</f>
        <v>0</v>
      </c>
      <c r="Y120">
        <f>IF(ISNA(MATCH(O120-1,[1]Plan2!$A$1:$A$2,0)),0,1)</f>
        <v>0</v>
      </c>
      <c r="Z120" t="s">
        <v>117</v>
      </c>
    </row>
    <row r="121" spans="1:26" x14ac:dyDescent="0.25">
      <c r="A121" t="str">
        <f t="shared" si="24"/>
        <v>2016-01-22T20:35:04-02:00</v>
      </c>
      <c r="B121">
        <f t="shared" si="25"/>
        <v>25</v>
      </c>
      <c r="C121">
        <f t="shared" si="26"/>
        <v>11</v>
      </c>
      <c r="D121" t="str">
        <f t="shared" si="27"/>
        <v>2016-01-22</v>
      </c>
      <c r="E121" t="str">
        <f t="shared" si="28"/>
        <v>20:35:04-02:00</v>
      </c>
      <c r="F121">
        <f t="shared" si="29"/>
        <v>9</v>
      </c>
      <c r="G121" t="str">
        <f t="shared" si="30"/>
        <v>20:35:04</v>
      </c>
      <c r="H121" t="str">
        <f t="shared" si="31"/>
        <v>20</v>
      </c>
      <c r="I121" t="str">
        <f t="shared" si="32"/>
        <v>35</v>
      </c>
      <c r="J121" t="str">
        <f t="shared" si="33"/>
        <v>04</v>
      </c>
      <c r="K121">
        <f t="shared" si="34"/>
        <v>20.583333333333332</v>
      </c>
      <c r="L121" t="str">
        <f t="shared" si="35"/>
        <v>2016</v>
      </c>
      <c r="M121" t="str">
        <f t="shared" si="36"/>
        <v>01</v>
      </c>
      <c r="N121" t="str">
        <f t="shared" si="37"/>
        <v>22</v>
      </c>
      <c r="O121" s="6">
        <f t="shared" si="38"/>
        <v>42391</v>
      </c>
      <c r="P121">
        <f t="shared" si="39"/>
        <v>6</v>
      </c>
      <c r="Q121">
        <f t="shared" si="40"/>
        <v>0</v>
      </c>
      <c r="R121">
        <f t="shared" si="41"/>
        <v>0</v>
      </c>
      <c r="S121">
        <f t="shared" si="42"/>
        <v>0</v>
      </c>
      <c r="T121">
        <f t="shared" si="43"/>
        <v>1</v>
      </c>
      <c r="U121">
        <f t="shared" si="44"/>
        <v>0</v>
      </c>
      <c r="V121">
        <f t="shared" si="45"/>
        <v>0</v>
      </c>
      <c r="W121">
        <f>IF(ISNA(MATCH(O121,[1]Plan2!$A$1:$A$2,0)),0,1)</f>
        <v>0</v>
      </c>
      <c r="X121">
        <f>IF(ISNA(MATCH(O121+1,[1]Plan2!$A$1:$A$2,0)),0,1)</f>
        <v>0</v>
      </c>
      <c r="Y121">
        <f>IF(ISNA(MATCH(O121-1,[1]Plan2!$A$1:$A$2,0)),0,1)</f>
        <v>0</v>
      </c>
      <c r="Z121" t="s">
        <v>118</v>
      </c>
    </row>
    <row r="122" spans="1:26" x14ac:dyDescent="0.25">
      <c r="A122" t="str">
        <f t="shared" si="24"/>
        <v>2016-01-22T20:50:08-02:00</v>
      </c>
      <c r="B122">
        <f t="shared" si="25"/>
        <v>25</v>
      </c>
      <c r="C122">
        <f t="shared" si="26"/>
        <v>11</v>
      </c>
      <c r="D122" t="str">
        <f t="shared" si="27"/>
        <v>2016-01-22</v>
      </c>
      <c r="E122" t="str">
        <f t="shared" si="28"/>
        <v>20:50:08-02:00</v>
      </c>
      <c r="F122">
        <f t="shared" si="29"/>
        <v>9</v>
      </c>
      <c r="G122" t="str">
        <f t="shared" si="30"/>
        <v>20:50:08</v>
      </c>
      <c r="H122" t="str">
        <f t="shared" si="31"/>
        <v>20</v>
      </c>
      <c r="I122" t="str">
        <f t="shared" si="32"/>
        <v>50</v>
      </c>
      <c r="J122" t="str">
        <f t="shared" si="33"/>
        <v>08</v>
      </c>
      <c r="K122">
        <f t="shared" si="34"/>
        <v>20.833333333333332</v>
      </c>
      <c r="L122" t="str">
        <f t="shared" si="35"/>
        <v>2016</v>
      </c>
      <c r="M122" t="str">
        <f t="shared" si="36"/>
        <v>01</v>
      </c>
      <c r="N122" t="str">
        <f t="shared" si="37"/>
        <v>22</v>
      </c>
      <c r="O122" s="6">
        <f t="shared" si="38"/>
        <v>42391</v>
      </c>
      <c r="P122">
        <f t="shared" si="39"/>
        <v>6</v>
      </c>
      <c r="Q122">
        <f t="shared" si="40"/>
        <v>0</v>
      </c>
      <c r="R122">
        <f t="shared" si="41"/>
        <v>0</v>
      </c>
      <c r="S122">
        <f t="shared" si="42"/>
        <v>0</v>
      </c>
      <c r="T122">
        <f t="shared" si="43"/>
        <v>1</v>
      </c>
      <c r="U122">
        <f t="shared" si="44"/>
        <v>0</v>
      </c>
      <c r="V122">
        <f t="shared" si="45"/>
        <v>0</v>
      </c>
      <c r="W122">
        <f>IF(ISNA(MATCH(O122,[1]Plan2!$A$1:$A$2,0)),0,1)</f>
        <v>0</v>
      </c>
      <c r="X122">
        <f>IF(ISNA(MATCH(O122+1,[1]Plan2!$A$1:$A$2,0)),0,1)</f>
        <v>0</v>
      </c>
      <c r="Y122">
        <f>IF(ISNA(MATCH(O122-1,[1]Plan2!$A$1:$A$2,0)),0,1)</f>
        <v>0</v>
      </c>
      <c r="Z122" t="s">
        <v>119</v>
      </c>
    </row>
    <row r="123" spans="1:26" x14ac:dyDescent="0.25">
      <c r="A123" t="str">
        <f t="shared" si="24"/>
        <v>2016-01-22T21:05:11-02:00</v>
      </c>
      <c r="B123">
        <f t="shared" si="25"/>
        <v>25</v>
      </c>
      <c r="C123">
        <f t="shared" si="26"/>
        <v>11</v>
      </c>
      <c r="D123" t="str">
        <f t="shared" si="27"/>
        <v>2016-01-22</v>
      </c>
      <c r="E123" t="str">
        <f t="shared" si="28"/>
        <v>21:05:11-02:00</v>
      </c>
      <c r="F123">
        <f t="shared" si="29"/>
        <v>9</v>
      </c>
      <c r="G123" t="str">
        <f t="shared" si="30"/>
        <v>21:05:11</v>
      </c>
      <c r="H123" t="str">
        <f t="shared" si="31"/>
        <v>21</v>
      </c>
      <c r="I123" t="str">
        <f t="shared" si="32"/>
        <v>05</v>
      </c>
      <c r="J123" t="str">
        <f t="shared" si="33"/>
        <v>11</v>
      </c>
      <c r="K123">
        <f t="shared" si="34"/>
        <v>21.083333333333332</v>
      </c>
      <c r="L123" t="str">
        <f t="shared" si="35"/>
        <v>2016</v>
      </c>
      <c r="M123" t="str">
        <f t="shared" si="36"/>
        <v>01</v>
      </c>
      <c r="N123" t="str">
        <f t="shared" si="37"/>
        <v>22</v>
      </c>
      <c r="O123" s="6">
        <f t="shared" si="38"/>
        <v>42391</v>
      </c>
      <c r="P123">
        <f t="shared" si="39"/>
        <v>6</v>
      </c>
      <c r="Q123">
        <f t="shared" si="40"/>
        <v>0</v>
      </c>
      <c r="R123">
        <f t="shared" si="41"/>
        <v>0</v>
      </c>
      <c r="S123">
        <f t="shared" si="42"/>
        <v>0</v>
      </c>
      <c r="T123">
        <f t="shared" si="43"/>
        <v>1</v>
      </c>
      <c r="U123">
        <f t="shared" si="44"/>
        <v>0</v>
      </c>
      <c r="V123">
        <f t="shared" si="45"/>
        <v>0</v>
      </c>
      <c r="W123">
        <f>IF(ISNA(MATCH(O123,[1]Plan2!$A$1:$A$2,0)),0,1)</f>
        <v>0</v>
      </c>
      <c r="X123">
        <f>IF(ISNA(MATCH(O123+1,[1]Plan2!$A$1:$A$2,0)),0,1)</f>
        <v>0</v>
      </c>
      <c r="Y123">
        <f>IF(ISNA(MATCH(O123-1,[1]Plan2!$A$1:$A$2,0)),0,1)</f>
        <v>0</v>
      </c>
      <c r="Z123" t="s">
        <v>120</v>
      </c>
    </row>
    <row r="124" spans="1:26" x14ac:dyDescent="0.25">
      <c r="A124" t="str">
        <f t="shared" si="24"/>
        <v>2016-01-22T21:20:18-02:00</v>
      </c>
      <c r="B124">
        <f t="shared" si="25"/>
        <v>25</v>
      </c>
      <c r="C124">
        <f t="shared" si="26"/>
        <v>11</v>
      </c>
      <c r="D124" t="str">
        <f t="shared" si="27"/>
        <v>2016-01-22</v>
      </c>
      <c r="E124" t="str">
        <f t="shared" si="28"/>
        <v>21:20:18-02:00</v>
      </c>
      <c r="F124">
        <f t="shared" si="29"/>
        <v>9</v>
      </c>
      <c r="G124" t="str">
        <f t="shared" si="30"/>
        <v>21:20:18</v>
      </c>
      <c r="H124" t="str">
        <f t="shared" si="31"/>
        <v>21</v>
      </c>
      <c r="I124" t="str">
        <f t="shared" si="32"/>
        <v>20</v>
      </c>
      <c r="J124" t="str">
        <f t="shared" si="33"/>
        <v>18</v>
      </c>
      <c r="K124">
        <f t="shared" si="34"/>
        <v>21.333333333333332</v>
      </c>
      <c r="L124" t="str">
        <f t="shared" si="35"/>
        <v>2016</v>
      </c>
      <c r="M124" t="str">
        <f t="shared" si="36"/>
        <v>01</v>
      </c>
      <c r="N124" t="str">
        <f t="shared" si="37"/>
        <v>22</v>
      </c>
      <c r="O124" s="6">
        <f t="shared" si="38"/>
        <v>42391</v>
      </c>
      <c r="P124">
        <f t="shared" si="39"/>
        <v>6</v>
      </c>
      <c r="Q124">
        <f t="shared" si="40"/>
        <v>0</v>
      </c>
      <c r="R124">
        <f t="shared" si="41"/>
        <v>0</v>
      </c>
      <c r="S124">
        <f t="shared" si="42"/>
        <v>0</v>
      </c>
      <c r="T124">
        <f t="shared" si="43"/>
        <v>1</v>
      </c>
      <c r="U124">
        <f t="shared" si="44"/>
        <v>0</v>
      </c>
      <c r="V124">
        <f t="shared" si="45"/>
        <v>0</v>
      </c>
      <c r="W124">
        <f>IF(ISNA(MATCH(O124,[1]Plan2!$A$1:$A$2,0)),0,1)</f>
        <v>0</v>
      </c>
      <c r="X124">
        <f>IF(ISNA(MATCH(O124+1,[1]Plan2!$A$1:$A$2,0)),0,1)</f>
        <v>0</v>
      </c>
      <c r="Y124">
        <f>IF(ISNA(MATCH(O124-1,[1]Plan2!$A$1:$A$2,0)),0,1)</f>
        <v>0</v>
      </c>
      <c r="Z124" t="s">
        <v>121</v>
      </c>
    </row>
    <row r="125" spans="1:26" x14ac:dyDescent="0.25">
      <c r="A125" t="str">
        <f t="shared" si="24"/>
        <v>2016-01-22T21:35:22-02:00</v>
      </c>
      <c r="B125">
        <f t="shared" si="25"/>
        <v>25</v>
      </c>
      <c r="C125">
        <f t="shared" si="26"/>
        <v>11</v>
      </c>
      <c r="D125" t="str">
        <f t="shared" si="27"/>
        <v>2016-01-22</v>
      </c>
      <c r="E125" t="str">
        <f t="shared" si="28"/>
        <v>21:35:22-02:00</v>
      </c>
      <c r="F125">
        <f t="shared" si="29"/>
        <v>9</v>
      </c>
      <c r="G125" t="str">
        <f t="shared" si="30"/>
        <v>21:35:22</v>
      </c>
      <c r="H125" t="str">
        <f t="shared" si="31"/>
        <v>21</v>
      </c>
      <c r="I125" t="str">
        <f t="shared" si="32"/>
        <v>35</v>
      </c>
      <c r="J125" t="str">
        <f t="shared" si="33"/>
        <v>22</v>
      </c>
      <c r="K125">
        <f t="shared" si="34"/>
        <v>21.583333333333332</v>
      </c>
      <c r="L125" t="str">
        <f t="shared" si="35"/>
        <v>2016</v>
      </c>
      <c r="M125" t="str">
        <f t="shared" si="36"/>
        <v>01</v>
      </c>
      <c r="N125" t="str">
        <f t="shared" si="37"/>
        <v>22</v>
      </c>
      <c r="O125" s="6">
        <f t="shared" si="38"/>
        <v>42391</v>
      </c>
      <c r="P125">
        <f t="shared" si="39"/>
        <v>6</v>
      </c>
      <c r="Q125">
        <f t="shared" si="40"/>
        <v>0</v>
      </c>
      <c r="R125">
        <f t="shared" si="41"/>
        <v>0</v>
      </c>
      <c r="S125">
        <f t="shared" si="42"/>
        <v>0</v>
      </c>
      <c r="T125">
        <f t="shared" si="43"/>
        <v>1</v>
      </c>
      <c r="U125">
        <f t="shared" si="44"/>
        <v>0</v>
      </c>
      <c r="V125">
        <f t="shared" si="45"/>
        <v>0</v>
      </c>
      <c r="W125">
        <f>IF(ISNA(MATCH(O125,[1]Plan2!$A$1:$A$2,0)),0,1)</f>
        <v>0</v>
      </c>
      <c r="X125">
        <f>IF(ISNA(MATCH(O125+1,[1]Plan2!$A$1:$A$2,0)),0,1)</f>
        <v>0</v>
      </c>
      <c r="Y125">
        <f>IF(ISNA(MATCH(O125-1,[1]Plan2!$A$1:$A$2,0)),0,1)</f>
        <v>0</v>
      </c>
      <c r="Z125" t="s">
        <v>122</v>
      </c>
    </row>
    <row r="126" spans="1:26" x14ac:dyDescent="0.25">
      <c r="A126" t="str">
        <f t="shared" si="24"/>
        <v>2016-01-22T21:50:26-02:00</v>
      </c>
      <c r="B126">
        <f t="shared" si="25"/>
        <v>25</v>
      </c>
      <c r="C126">
        <f t="shared" si="26"/>
        <v>11</v>
      </c>
      <c r="D126" t="str">
        <f t="shared" si="27"/>
        <v>2016-01-22</v>
      </c>
      <c r="E126" t="str">
        <f t="shared" si="28"/>
        <v>21:50:26-02:00</v>
      </c>
      <c r="F126">
        <f t="shared" si="29"/>
        <v>9</v>
      </c>
      <c r="G126" t="str">
        <f t="shared" si="30"/>
        <v>21:50:26</v>
      </c>
      <c r="H126" t="str">
        <f t="shared" si="31"/>
        <v>21</v>
      </c>
      <c r="I126" t="str">
        <f t="shared" si="32"/>
        <v>50</v>
      </c>
      <c r="J126" t="str">
        <f t="shared" si="33"/>
        <v>26</v>
      </c>
      <c r="K126">
        <f t="shared" si="34"/>
        <v>21.833333333333332</v>
      </c>
      <c r="L126" t="str">
        <f t="shared" si="35"/>
        <v>2016</v>
      </c>
      <c r="M126" t="str">
        <f t="shared" si="36"/>
        <v>01</v>
      </c>
      <c r="N126" t="str">
        <f t="shared" si="37"/>
        <v>22</v>
      </c>
      <c r="O126" s="6">
        <f t="shared" si="38"/>
        <v>42391</v>
      </c>
      <c r="P126">
        <f t="shared" si="39"/>
        <v>6</v>
      </c>
      <c r="Q126">
        <f t="shared" si="40"/>
        <v>0</v>
      </c>
      <c r="R126">
        <f t="shared" si="41"/>
        <v>0</v>
      </c>
      <c r="S126">
        <f t="shared" si="42"/>
        <v>0</v>
      </c>
      <c r="T126">
        <f t="shared" si="43"/>
        <v>1</v>
      </c>
      <c r="U126">
        <f t="shared" si="44"/>
        <v>0</v>
      </c>
      <c r="V126">
        <f t="shared" si="45"/>
        <v>0</v>
      </c>
      <c r="W126">
        <f>IF(ISNA(MATCH(O126,[1]Plan2!$A$1:$A$2,0)),0,1)</f>
        <v>0</v>
      </c>
      <c r="X126">
        <f>IF(ISNA(MATCH(O126+1,[1]Plan2!$A$1:$A$2,0)),0,1)</f>
        <v>0</v>
      </c>
      <c r="Y126">
        <f>IF(ISNA(MATCH(O126-1,[1]Plan2!$A$1:$A$2,0)),0,1)</f>
        <v>0</v>
      </c>
      <c r="Z126" t="s">
        <v>123</v>
      </c>
    </row>
    <row r="127" spans="1:26" x14ac:dyDescent="0.25">
      <c r="A127" t="str">
        <f t="shared" si="24"/>
        <v>2016-01-22T22:05:29-02:00</v>
      </c>
      <c r="B127">
        <f t="shared" si="25"/>
        <v>25</v>
      </c>
      <c r="C127">
        <f t="shared" si="26"/>
        <v>11</v>
      </c>
      <c r="D127" t="str">
        <f t="shared" si="27"/>
        <v>2016-01-22</v>
      </c>
      <c r="E127" t="str">
        <f t="shared" si="28"/>
        <v>22:05:29-02:00</v>
      </c>
      <c r="F127">
        <f t="shared" si="29"/>
        <v>9</v>
      </c>
      <c r="G127" t="str">
        <f t="shared" si="30"/>
        <v>22:05:29</v>
      </c>
      <c r="H127" t="str">
        <f t="shared" si="31"/>
        <v>22</v>
      </c>
      <c r="I127" t="str">
        <f t="shared" si="32"/>
        <v>05</v>
      </c>
      <c r="J127" t="str">
        <f t="shared" si="33"/>
        <v>29</v>
      </c>
      <c r="K127">
        <f t="shared" si="34"/>
        <v>22.083333333333332</v>
      </c>
      <c r="L127" t="str">
        <f t="shared" si="35"/>
        <v>2016</v>
      </c>
      <c r="M127" t="str">
        <f t="shared" si="36"/>
        <v>01</v>
      </c>
      <c r="N127" t="str">
        <f t="shared" si="37"/>
        <v>22</v>
      </c>
      <c r="O127" s="6">
        <f t="shared" si="38"/>
        <v>42391</v>
      </c>
      <c r="P127">
        <f t="shared" si="39"/>
        <v>6</v>
      </c>
      <c r="Q127">
        <f t="shared" si="40"/>
        <v>0</v>
      </c>
      <c r="R127">
        <f t="shared" si="41"/>
        <v>0</v>
      </c>
      <c r="S127">
        <f t="shared" si="42"/>
        <v>0</v>
      </c>
      <c r="T127">
        <f t="shared" si="43"/>
        <v>1</v>
      </c>
      <c r="U127">
        <f t="shared" si="44"/>
        <v>0</v>
      </c>
      <c r="V127">
        <f t="shared" si="45"/>
        <v>0</v>
      </c>
      <c r="W127">
        <f>IF(ISNA(MATCH(O127,[1]Plan2!$A$1:$A$2,0)),0,1)</f>
        <v>0</v>
      </c>
      <c r="X127">
        <f>IF(ISNA(MATCH(O127+1,[1]Plan2!$A$1:$A$2,0)),0,1)</f>
        <v>0</v>
      </c>
      <c r="Y127">
        <f>IF(ISNA(MATCH(O127-1,[1]Plan2!$A$1:$A$2,0)),0,1)</f>
        <v>0</v>
      </c>
      <c r="Z127" t="s">
        <v>124</v>
      </c>
    </row>
    <row r="128" spans="1:26" x14ac:dyDescent="0.25">
      <c r="A128" t="str">
        <f t="shared" si="24"/>
        <v>2016-01-22T22:20:33-02:00</v>
      </c>
      <c r="B128">
        <f t="shared" si="25"/>
        <v>25</v>
      </c>
      <c r="C128">
        <f t="shared" si="26"/>
        <v>11</v>
      </c>
      <c r="D128" t="str">
        <f t="shared" si="27"/>
        <v>2016-01-22</v>
      </c>
      <c r="E128" t="str">
        <f t="shared" si="28"/>
        <v>22:20:33-02:00</v>
      </c>
      <c r="F128">
        <f t="shared" si="29"/>
        <v>9</v>
      </c>
      <c r="G128" t="str">
        <f t="shared" si="30"/>
        <v>22:20:33</v>
      </c>
      <c r="H128" t="str">
        <f t="shared" si="31"/>
        <v>22</v>
      </c>
      <c r="I128" t="str">
        <f t="shared" si="32"/>
        <v>20</v>
      </c>
      <c r="J128" t="str">
        <f t="shared" si="33"/>
        <v>33</v>
      </c>
      <c r="K128">
        <f t="shared" si="34"/>
        <v>22.333333333333332</v>
      </c>
      <c r="L128" t="str">
        <f t="shared" si="35"/>
        <v>2016</v>
      </c>
      <c r="M128" t="str">
        <f t="shared" si="36"/>
        <v>01</v>
      </c>
      <c r="N128" t="str">
        <f t="shared" si="37"/>
        <v>22</v>
      </c>
      <c r="O128" s="6">
        <f t="shared" si="38"/>
        <v>42391</v>
      </c>
      <c r="P128">
        <f t="shared" si="39"/>
        <v>6</v>
      </c>
      <c r="Q128">
        <f t="shared" si="40"/>
        <v>0</v>
      </c>
      <c r="R128">
        <f t="shared" si="41"/>
        <v>0</v>
      </c>
      <c r="S128">
        <f t="shared" si="42"/>
        <v>0</v>
      </c>
      <c r="T128">
        <f t="shared" si="43"/>
        <v>1</v>
      </c>
      <c r="U128">
        <f t="shared" si="44"/>
        <v>0</v>
      </c>
      <c r="V128">
        <f t="shared" si="45"/>
        <v>0</v>
      </c>
      <c r="W128">
        <f>IF(ISNA(MATCH(O128,[1]Plan2!$A$1:$A$2,0)),0,1)</f>
        <v>0</v>
      </c>
      <c r="X128">
        <f>IF(ISNA(MATCH(O128+1,[1]Plan2!$A$1:$A$2,0)),0,1)</f>
        <v>0</v>
      </c>
      <c r="Y128">
        <f>IF(ISNA(MATCH(O128-1,[1]Plan2!$A$1:$A$2,0)),0,1)</f>
        <v>0</v>
      </c>
      <c r="Z128" t="s">
        <v>125</v>
      </c>
    </row>
    <row r="129" spans="1:26" x14ac:dyDescent="0.25">
      <c r="A129" t="str">
        <f t="shared" si="24"/>
        <v>2016-01-22T22:35:37-02:00</v>
      </c>
      <c r="B129">
        <f t="shared" si="25"/>
        <v>25</v>
      </c>
      <c r="C129">
        <f t="shared" si="26"/>
        <v>11</v>
      </c>
      <c r="D129" t="str">
        <f t="shared" si="27"/>
        <v>2016-01-22</v>
      </c>
      <c r="E129" t="str">
        <f t="shared" si="28"/>
        <v>22:35:37-02:00</v>
      </c>
      <c r="F129">
        <f t="shared" si="29"/>
        <v>9</v>
      </c>
      <c r="G129" t="str">
        <f t="shared" si="30"/>
        <v>22:35:37</v>
      </c>
      <c r="H129" t="str">
        <f t="shared" si="31"/>
        <v>22</v>
      </c>
      <c r="I129" t="str">
        <f t="shared" si="32"/>
        <v>35</v>
      </c>
      <c r="J129" t="str">
        <f t="shared" si="33"/>
        <v>37</v>
      </c>
      <c r="K129">
        <f t="shared" si="34"/>
        <v>22.583333333333332</v>
      </c>
      <c r="L129" t="str">
        <f t="shared" si="35"/>
        <v>2016</v>
      </c>
      <c r="M129" t="str">
        <f t="shared" si="36"/>
        <v>01</v>
      </c>
      <c r="N129" t="str">
        <f t="shared" si="37"/>
        <v>22</v>
      </c>
      <c r="O129" s="6">
        <f t="shared" si="38"/>
        <v>42391</v>
      </c>
      <c r="P129">
        <f t="shared" si="39"/>
        <v>6</v>
      </c>
      <c r="Q129">
        <f t="shared" si="40"/>
        <v>0</v>
      </c>
      <c r="R129">
        <f t="shared" si="41"/>
        <v>0</v>
      </c>
      <c r="S129">
        <f t="shared" si="42"/>
        <v>0</v>
      </c>
      <c r="T129">
        <f t="shared" si="43"/>
        <v>1</v>
      </c>
      <c r="U129">
        <f t="shared" si="44"/>
        <v>0</v>
      </c>
      <c r="V129">
        <f t="shared" si="45"/>
        <v>0</v>
      </c>
      <c r="W129">
        <f>IF(ISNA(MATCH(O129,[1]Plan2!$A$1:$A$2,0)),0,1)</f>
        <v>0</v>
      </c>
      <c r="X129">
        <f>IF(ISNA(MATCH(O129+1,[1]Plan2!$A$1:$A$2,0)),0,1)</f>
        <v>0</v>
      </c>
      <c r="Y129">
        <f>IF(ISNA(MATCH(O129-1,[1]Plan2!$A$1:$A$2,0)),0,1)</f>
        <v>0</v>
      </c>
      <c r="Z129" t="s">
        <v>126</v>
      </c>
    </row>
    <row r="130" spans="1:26" x14ac:dyDescent="0.25">
      <c r="A130" t="str">
        <f t="shared" si="24"/>
        <v>2016-01-22T22:50:40-02:00</v>
      </c>
      <c r="B130">
        <f t="shared" si="25"/>
        <v>25</v>
      </c>
      <c r="C130">
        <f t="shared" si="26"/>
        <v>11</v>
      </c>
      <c r="D130" t="str">
        <f t="shared" si="27"/>
        <v>2016-01-22</v>
      </c>
      <c r="E130" t="str">
        <f t="shared" si="28"/>
        <v>22:50:40-02:00</v>
      </c>
      <c r="F130">
        <f t="shared" si="29"/>
        <v>9</v>
      </c>
      <c r="G130" t="str">
        <f t="shared" si="30"/>
        <v>22:50:40</v>
      </c>
      <c r="H130" t="str">
        <f t="shared" si="31"/>
        <v>22</v>
      </c>
      <c r="I130" t="str">
        <f t="shared" si="32"/>
        <v>50</v>
      </c>
      <c r="J130" t="str">
        <f t="shared" si="33"/>
        <v>40</v>
      </c>
      <c r="K130">
        <f t="shared" si="34"/>
        <v>22.833333333333332</v>
      </c>
      <c r="L130" t="str">
        <f t="shared" si="35"/>
        <v>2016</v>
      </c>
      <c r="M130" t="str">
        <f t="shared" si="36"/>
        <v>01</v>
      </c>
      <c r="N130" t="str">
        <f t="shared" si="37"/>
        <v>22</v>
      </c>
      <c r="O130" s="6">
        <f t="shared" si="38"/>
        <v>42391</v>
      </c>
      <c r="P130">
        <f t="shared" si="39"/>
        <v>6</v>
      </c>
      <c r="Q130">
        <f t="shared" si="40"/>
        <v>0</v>
      </c>
      <c r="R130">
        <f t="shared" si="41"/>
        <v>0</v>
      </c>
      <c r="S130">
        <f t="shared" si="42"/>
        <v>0</v>
      </c>
      <c r="T130">
        <f t="shared" si="43"/>
        <v>1</v>
      </c>
      <c r="U130">
        <f t="shared" si="44"/>
        <v>0</v>
      </c>
      <c r="V130">
        <f t="shared" si="45"/>
        <v>0</v>
      </c>
      <c r="W130">
        <f>IF(ISNA(MATCH(O130,[1]Plan2!$A$1:$A$2,0)),0,1)</f>
        <v>0</v>
      </c>
      <c r="X130">
        <f>IF(ISNA(MATCH(O130+1,[1]Plan2!$A$1:$A$2,0)),0,1)</f>
        <v>0</v>
      </c>
      <c r="Y130">
        <f>IF(ISNA(MATCH(O130-1,[1]Plan2!$A$1:$A$2,0)),0,1)</f>
        <v>0</v>
      </c>
      <c r="Z130" t="s">
        <v>127</v>
      </c>
    </row>
    <row r="131" spans="1:26" x14ac:dyDescent="0.25">
      <c r="A131" t="str">
        <f t="shared" ref="A131:A161" si="46">TRIM(Z131)</f>
        <v>2016-01-22T23:05:44-02:00</v>
      </c>
      <c r="B131">
        <f t="shared" ref="B131:B161" si="47">LEN(A131)</f>
        <v>25</v>
      </c>
      <c r="C131">
        <f t="shared" ref="C131:C161" si="48">FIND("T",A131)</f>
        <v>11</v>
      </c>
      <c r="D131" t="str">
        <f t="shared" ref="D131:D161" si="49">MID(A131,1,C131-1)</f>
        <v>2016-01-22</v>
      </c>
      <c r="E131" t="str">
        <f t="shared" ref="E131:E161" si="50">MID(A131,C131+1,B131)</f>
        <v>23:05:44-02:00</v>
      </c>
      <c r="F131">
        <f t="shared" ref="F131:F161" si="51">FIND("-",E131)</f>
        <v>9</v>
      </c>
      <c r="G131" t="str">
        <f t="shared" ref="G131:G161" si="52">MID(E131,1,F131-1)</f>
        <v>23:05:44</v>
      </c>
      <c r="H131" t="str">
        <f t="shared" ref="H131:H161" si="53">MID(G131,1,2)</f>
        <v>23</v>
      </c>
      <c r="I131" t="str">
        <f t="shared" ref="I131:I161" si="54">MID(G131,4,2)</f>
        <v>05</v>
      </c>
      <c r="J131" t="str">
        <f t="shared" ref="J131:J161" si="55">MID(G131,7,2)</f>
        <v>44</v>
      </c>
      <c r="K131">
        <f t="shared" ref="K131:K161" si="56">H131+I131/60</f>
        <v>23.083333333333332</v>
      </c>
      <c r="L131" t="str">
        <f t="shared" ref="L131:L161" si="57">MID(A131,1,4)</f>
        <v>2016</v>
      </c>
      <c r="M131" t="str">
        <f t="shared" ref="M131:M161" si="58">MID(A131,6,2)</f>
        <v>01</v>
      </c>
      <c r="N131" t="str">
        <f t="shared" ref="N131:N161" si="59">MID(A131,9,2)</f>
        <v>22</v>
      </c>
      <c r="O131" s="6">
        <f t="shared" ref="O131:O160" si="60">DATE(L131,M131,N131)</f>
        <v>42391</v>
      </c>
      <c r="P131">
        <f t="shared" ref="P131:P161" si="61">WEEKDAY(O131)</f>
        <v>6</v>
      </c>
      <c r="Q131">
        <f t="shared" ref="Q131:Q161" si="62">IF(OR(P131=3,P131=4,P131=5),1,0)</f>
        <v>0</v>
      </c>
      <c r="R131">
        <f t="shared" ref="R131:R161" si="63">IF(P131=7,1,0)</f>
        <v>0</v>
      </c>
      <c r="S131">
        <f t="shared" ref="S131:S161" si="64">IF(P131=2,1,)</f>
        <v>0</v>
      </c>
      <c r="T131">
        <f t="shared" ref="T131:T161" si="65">IF(P131=6,1,0)</f>
        <v>1</v>
      </c>
      <c r="U131">
        <f t="shared" ref="U131:U194" si="66">IF(P131=7,1,0)</f>
        <v>0</v>
      </c>
      <c r="V131">
        <f t="shared" ref="V131:V194" si="67">IF(P131=1,1,0)</f>
        <v>0</v>
      </c>
      <c r="W131">
        <f>IF(ISNA(MATCH(O131,[1]Plan2!$A$1:$A$2,0)),0,1)</f>
        <v>0</v>
      </c>
      <c r="X131">
        <f>IF(ISNA(MATCH(O131+1,[1]Plan2!$A$1:$A$2,0)),0,1)</f>
        <v>0</v>
      </c>
      <c r="Y131">
        <f>IF(ISNA(MATCH(O131-1,[1]Plan2!$A$1:$A$2,0)),0,1)</f>
        <v>0</v>
      </c>
      <c r="Z131" t="s">
        <v>128</v>
      </c>
    </row>
    <row r="132" spans="1:26" x14ac:dyDescent="0.25">
      <c r="A132" t="str">
        <f t="shared" si="46"/>
        <v>2016-01-22T23:20:47-02:00</v>
      </c>
      <c r="B132">
        <f t="shared" si="47"/>
        <v>25</v>
      </c>
      <c r="C132">
        <f t="shared" si="48"/>
        <v>11</v>
      </c>
      <c r="D132" t="str">
        <f t="shared" si="49"/>
        <v>2016-01-22</v>
      </c>
      <c r="E132" t="str">
        <f t="shared" si="50"/>
        <v>23:20:47-02:00</v>
      </c>
      <c r="F132">
        <f t="shared" si="51"/>
        <v>9</v>
      </c>
      <c r="G132" t="str">
        <f t="shared" si="52"/>
        <v>23:20:47</v>
      </c>
      <c r="H132" t="str">
        <f t="shared" si="53"/>
        <v>23</v>
      </c>
      <c r="I132" t="str">
        <f t="shared" si="54"/>
        <v>20</v>
      </c>
      <c r="J132" t="str">
        <f t="shared" si="55"/>
        <v>47</v>
      </c>
      <c r="K132">
        <f t="shared" si="56"/>
        <v>23.333333333333332</v>
      </c>
      <c r="L132" t="str">
        <f t="shared" si="57"/>
        <v>2016</v>
      </c>
      <c r="M132" t="str">
        <f t="shared" si="58"/>
        <v>01</v>
      </c>
      <c r="N132" t="str">
        <f t="shared" si="59"/>
        <v>22</v>
      </c>
      <c r="O132" s="6">
        <f t="shared" si="60"/>
        <v>42391</v>
      </c>
      <c r="P132">
        <f t="shared" si="61"/>
        <v>6</v>
      </c>
      <c r="Q132">
        <f t="shared" si="62"/>
        <v>0</v>
      </c>
      <c r="R132">
        <f t="shared" si="63"/>
        <v>0</v>
      </c>
      <c r="S132">
        <f t="shared" si="64"/>
        <v>0</v>
      </c>
      <c r="T132">
        <f t="shared" si="65"/>
        <v>1</v>
      </c>
      <c r="U132">
        <f t="shared" si="66"/>
        <v>0</v>
      </c>
      <c r="V132">
        <f t="shared" si="67"/>
        <v>0</v>
      </c>
      <c r="W132">
        <f>IF(ISNA(MATCH(O132,[1]Plan2!$A$1:$A$2,0)),0,1)</f>
        <v>0</v>
      </c>
      <c r="X132">
        <f>IF(ISNA(MATCH(O132+1,[1]Plan2!$A$1:$A$2,0)),0,1)</f>
        <v>0</v>
      </c>
      <c r="Y132">
        <f>IF(ISNA(MATCH(O132-1,[1]Plan2!$A$1:$A$2,0)),0,1)</f>
        <v>0</v>
      </c>
      <c r="Z132" t="s">
        <v>129</v>
      </c>
    </row>
    <row r="133" spans="1:26" x14ac:dyDescent="0.25">
      <c r="A133" t="str">
        <f t="shared" si="46"/>
        <v>2016-01-22T23:35:51-02:00</v>
      </c>
      <c r="B133">
        <f t="shared" si="47"/>
        <v>25</v>
      </c>
      <c r="C133">
        <f t="shared" si="48"/>
        <v>11</v>
      </c>
      <c r="D133" t="str">
        <f t="shared" si="49"/>
        <v>2016-01-22</v>
      </c>
      <c r="E133" t="str">
        <f t="shared" si="50"/>
        <v>23:35:51-02:00</v>
      </c>
      <c r="F133">
        <f t="shared" si="51"/>
        <v>9</v>
      </c>
      <c r="G133" t="str">
        <f t="shared" si="52"/>
        <v>23:35:51</v>
      </c>
      <c r="H133" t="str">
        <f t="shared" si="53"/>
        <v>23</v>
      </c>
      <c r="I133" t="str">
        <f t="shared" si="54"/>
        <v>35</v>
      </c>
      <c r="J133" t="str">
        <f t="shared" si="55"/>
        <v>51</v>
      </c>
      <c r="K133">
        <f t="shared" si="56"/>
        <v>23.583333333333332</v>
      </c>
      <c r="L133" t="str">
        <f t="shared" si="57"/>
        <v>2016</v>
      </c>
      <c r="M133" t="str">
        <f t="shared" si="58"/>
        <v>01</v>
      </c>
      <c r="N133" t="str">
        <f t="shared" si="59"/>
        <v>22</v>
      </c>
      <c r="O133" s="6">
        <f t="shared" si="60"/>
        <v>42391</v>
      </c>
      <c r="P133">
        <f t="shared" si="61"/>
        <v>6</v>
      </c>
      <c r="Q133">
        <f t="shared" si="62"/>
        <v>0</v>
      </c>
      <c r="R133">
        <f t="shared" si="63"/>
        <v>0</v>
      </c>
      <c r="S133">
        <f t="shared" si="64"/>
        <v>0</v>
      </c>
      <c r="T133">
        <f t="shared" si="65"/>
        <v>1</v>
      </c>
      <c r="U133">
        <f t="shared" si="66"/>
        <v>0</v>
      </c>
      <c r="V133">
        <f t="shared" si="67"/>
        <v>0</v>
      </c>
      <c r="W133">
        <f>IF(ISNA(MATCH(O133,[1]Plan2!$A$1:$A$2,0)),0,1)</f>
        <v>0</v>
      </c>
      <c r="X133">
        <f>IF(ISNA(MATCH(O133+1,[1]Plan2!$A$1:$A$2,0)),0,1)</f>
        <v>0</v>
      </c>
      <c r="Y133">
        <f>IF(ISNA(MATCH(O133-1,[1]Plan2!$A$1:$A$2,0)),0,1)</f>
        <v>0</v>
      </c>
      <c r="Z133" t="s">
        <v>130</v>
      </c>
    </row>
    <row r="134" spans="1:26" x14ac:dyDescent="0.25">
      <c r="A134" t="str">
        <f t="shared" si="46"/>
        <v>2016-01-26T23:42:32-02:00</v>
      </c>
      <c r="B134">
        <f t="shared" si="47"/>
        <v>25</v>
      </c>
      <c r="C134">
        <f t="shared" si="48"/>
        <v>11</v>
      </c>
      <c r="D134" t="str">
        <f t="shared" si="49"/>
        <v>2016-01-26</v>
      </c>
      <c r="E134" t="str">
        <f t="shared" si="50"/>
        <v>23:42:32-02:00</v>
      </c>
      <c r="F134">
        <f t="shared" si="51"/>
        <v>9</v>
      </c>
      <c r="G134" t="str">
        <f t="shared" si="52"/>
        <v>23:42:32</v>
      </c>
      <c r="H134" t="str">
        <f t="shared" si="53"/>
        <v>23</v>
      </c>
      <c r="I134" t="str">
        <f t="shared" si="54"/>
        <v>42</v>
      </c>
      <c r="J134" t="str">
        <f t="shared" si="55"/>
        <v>32</v>
      </c>
      <c r="K134">
        <f t="shared" si="56"/>
        <v>23.7</v>
      </c>
      <c r="L134" t="str">
        <f t="shared" si="57"/>
        <v>2016</v>
      </c>
      <c r="M134" t="str">
        <f t="shared" si="58"/>
        <v>01</v>
      </c>
      <c r="N134" t="str">
        <f t="shared" si="59"/>
        <v>26</v>
      </c>
      <c r="O134" s="6">
        <f t="shared" si="60"/>
        <v>42395</v>
      </c>
      <c r="P134">
        <f t="shared" si="61"/>
        <v>3</v>
      </c>
      <c r="Q134">
        <f t="shared" si="62"/>
        <v>1</v>
      </c>
      <c r="R134">
        <f t="shared" si="63"/>
        <v>0</v>
      </c>
      <c r="S134">
        <f t="shared" si="64"/>
        <v>0</v>
      </c>
      <c r="T134">
        <f t="shared" si="65"/>
        <v>0</v>
      </c>
      <c r="U134">
        <f t="shared" si="66"/>
        <v>0</v>
      </c>
      <c r="V134">
        <f t="shared" si="67"/>
        <v>0</v>
      </c>
      <c r="W134">
        <f>IF(ISNA(MATCH(O134,[1]Plan2!$A$1:$A$2,0)),0,1)</f>
        <v>0</v>
      </c>
      <c r="X134">
        <f>IF(ISNA(MATCH(O134+1,[1]Plan2!$A$1:$A$2,0)),0,1)</f>
        <v>0</v>
      </c>
      <c r="Y134">
        <f>IF(ISNA(MATCH(O134-1,[1]Plan2!$A$1:$A$2,0)),0,1)</f>
        <v>0</v>
      </c>
      <c r="Z134" t="s">
        <v>131</v>
      </c>
    </row>
    <row r="135" spans="1:26" x14ac:dyDescent="0.25">
      <c r="A135" t="str">
        <f t="shared" si="46"/>
        <v>2016-01-26T23:57:36-02:00</v>
      </c>
      <c r="B135">
        <f t="shared" si="47"/>
        <v>25</v>
      </c>
      <c r="C135">
        <f t="shared" si="48"/>
        <v>11</v>
      </c>
      <c r="D135" t="str">
        <f t="shared" si="49"/>
        <v>2016-01-26</v>
      </c>
      <c r="E135" t="str">
        <f t="shared" si="50"/>
        <v>23:57:36-02:00</v>
      </c>
      <c r="F135">
        <f t="shared" si="51"/>
        <v>9</v>
      </c>
      <c r="G135" t="str">
        <f t="shared" si="52"/>
        <v>23:57:36</v>
      </c>
      <c r="H135" t="str">
        <f t="shared" si="53"/>
        <v>23</v>
      </c>
      <c r="I135" t="str">
        <f t="shared" si="54"/>
        <v>57</v>
      </c>
      <c r="J135" t="str">
        <f t="shared" si="55"/>
        <v>36</v>
      </c>
      <c r="K135">
        <f t="shared" si="56"/>
        <v>23.95</v>
      </c>
      <c r="L135" t="str">
        <f t="shared" si="57"/>
        <v>2016</v>
      </c>
      <c r="M135" t="str">
        <f t="shared" si="58"/>
        <v>01</v>
      </c>
      <c r="N135" t="str">
        <f t="shared" si="59"/>
        <v>26</v>
      </c>
      <c r="O135" s="6">
        <f t="shared" si="60"/>
        <v>42395</v>
      </c>
      <c r="P135">
        <f t="shared" si="61"/>
        <v>3</v>
      </c>
      <c r="Q135">
        <f t="shared" si="62"/>
        <v>1</v>
      </c>
      <c r="R135">
        <f t="shared" si="63"/>
        <v>0</v>
      </c>
      <c r="S135">
        <f t="shared" si="64"/>
        <v>0</v>
      </c>
      <c r="T135">
        <f t="shared" si="65"/>
        <v>0</v>
      </c>
      <c r="U135">
        <f t="shared" si="66"/>
        <v>0</v>
      </c>
      <c r="V135">
        <f t="shared" si="67"/>
        <v>0</v>
      </c>
      <c r="W135">
        <f>IF(ISNA(MATCH(O135,[1]Plan2!$A$1:$A$2,0)),0,1)</f>
        <v>0</v>
      </c>
      <c r="X135">
        <f>IF(ISNA(MATCH(O135+1,[1]Plan2!$A$1:$A$2,0)),0,1)</f>
        <v>0</v>
      </c>
      <c r="Y135">
        <f>IF(ISNA(MATCH(O135-1,[1]Plan2!$A$1:$A$2,0)),0,1)</f>
        <v>0</v>
      </c>
      <c r="Z135" t="s">
        <v>132</v>
      </c>
    </row>
    <row r="136" spans="1:26" x14ac:dyDescent="0.25">
      <c r="A136" t="str">
        <f t="shared" si="46"/>
        <v>2016-01-27T00:12:44-02:00</v>
      </c>
      <c r="B136">
        <f t="shared" si="47"/>
        <v>25</v>
      </c>
      <c r="C136">
        <f t="shared" si="48"/>
        <v>11</v>
      </c>
      <c r="D136" t="str">
        <f t="shared" si="49"/>
        <v>2016-01-27</v>
      </c>
      <c r="E136" t="str">
        <f t="shared" si="50"/>
        <v>00:12:44-02:00</v>
      </c>
      <c r="F136">
        <f t="shared" si="51"/>
        <v>9</v>
      </c>
      <c r="G136" t="str">
        <f t="shared" si="52"/>
        <v>00:12:44</v>
      </c>
      <c r="H136" t="str">
        <f t="shared" si="53"/>
        <v>00</v>
      </c>
      <c r="I136" t="str">
        <f t="shared" si="54"/>
        <v>12</v>
      </c>
      <c r="J136" t="str">
        <f t="shared" si="55"/>
        <v>44</v>
      </c>
      <c r="K136">
        <f t="shared" si="56"/>
        <v>0.2</v>
      </c>
      <c r="L136" t="str">
        <f t="shared" si="57"/>
        <v>2016</v>
      </c>
      <c r="M136" t="str">
        <f t="shared" si="58"/>
        <v>01</v>
      </c>
      <c r="N136" t="str">
        <f t="shared" si="59"/>
        <v>27</v>
      </c>
      <c r="O136" s="6">
        <f t="shared" si="60"/>
        <v>42396</v>
      </c>
      <c r="P136">
        <f t="shared" si="61"/>
        <v>4</v>
      </c>
      <c r="Q136">
        <f t="shared" si="62"/>
        <v>1</v>
      </c>
      <c r="R136">
        <f t="shared" si="63"/>
        <v>0</v>
      </c>
      <c r="S136">
        <f t="shared" si="64"/>
        <v>0</v>
      </c>
      <c r="T136">
        <f t="shared" si="65"/>
        <v>0</v>
      </c>
      <c r="U136">
        <f t="shared" si="66"/>
        <v>0</v>
      </c>
      <c r="V136">
        <f t="shared" si="67"/>
        <v>0</v>
      </c>
      <c r="W136">
        <f>IF(ISNA(MATCH(O136,[1]Plan2!$A$1:$A$2,0)),0,1)</f>
        <v>0</v>
      </c>
      <c r="X136">
        <f>IF(ISNA(MATCH(O136+1,[1]Plan2!$A$1:$A$2,0)),0,1)</f>
        <v>0</v>
      </c>
      <c r="Y136">
        <f>IF(ISNA(MATCH(O136-1,[1]Plan2!$A$1:$A$2,0)),0,1)</f>
        <v>0</v>
      </c>
      <c r="Z136" t="s">
        <v>133</v>
      </c>
    </row>
    <row r="137" spans="1:26" x14ac:dyDescent="0.25">
      <c r="A137" t="str">
        <f t="shared" si="46"/>
        <v>2016-01-27T00:27:49-02:00</v>
      </c>
      <c r="B137">
        <f t="shared" si="47"/>
        <v>25</v>
      </c>
      <c r="C137">
        <f t="shared" si="48"/>
        <v>11</v>
      </c>
      <c r="D137" t="str">
        <f t="shared" si="49"/>
        <v>2016-01-27</v>
      </c>
      <c r="E137" t="str">
        <f t="shared" si="50"/>
        <v>00:27:49-02:00</v>
      </c>
      <c r="F137">
        <f t="shared" si="51"/>
        <v>9</v>
      </c>
      <c r="G137" t="str">
        <f t="shared" si="52"/>
        <v>00:27:49</v>
      </c>
      <c r="H137" t="str">
        <f t="shared" si="53"/>
        <v>00</v>
      </c>
      <c r="I137" t="str">
        <f t="shared" si="54"/>
        <v>27</v>
      </c>
      <c r="J137" t="str">
        <f t="shared" si="55"/>
        <v>49</v>
      </c>
      <c r="K137">
        <f t="shared" si="56"/>
        <v>0.45</v>
      </c>
      <c r="L137" t="str">
        <f t="shared" si="57"/>
        <v>2016</v>
      </c>
      <c r="M137" t="str">
        <f t="shared" si="58"/>
        <v>01</v>
      </c>
      <c r="N137" t="str">
        <f t="shared" si="59"/>
        <v>27</v>
      </c>
      <c r="O137" s="6">
        <f t="shared" si="60"/>
        <v>42396</v>
      </c>
      <c r="P137">
        <f t="shared" si="61"/>
        <v>4</v>
      </c>
      <c r="Q137">
        <f t="shared" si="62"/>
        <v>1</v>
      </c>
      <c r="R137">
        <f t="shared" si="63"/>
        <v>0</v>
      </c>
      <c r="S137">
        <f t="shared" si="64"/>
        <v>0</v>
      </c>
      <c r="T137">
        <f t="shared" si="65"/>
        <v>0</v>
      </c>
      <c r="U137">
        <f t="shared" si="66"/>
        <v>0</v>
      </c>
      <c r="V137">
        <f t="shared" si="67"/>
        <v>0</v>
      </c>
      <c r="W137">
        <f>IF(ISNA(MATCH(O137,[1]Plan2!$A$1:$A$2,0)),0,1)</f>
        <v>0</v>
      </c>
      <c r="X137">
        <f>IF(ISNA(MATCH(O137+1,[1]Plan2!$A$1:$A$2,0)),0,1)</f>
        <v>0</v>
      </c>
      <c r="Y137">
        <f>IF(ISNA(MATCH(O137-1,[1]Plan2!$A$1:$A$2,0)),0,1)</f>
        <v>0</v>
      </c>
      <c r="Z137" t="s">
        <v>134</v>
      </c>
    </row>
    <row r="138" spans="1:26" x14ac:dyDescent="0.25">
      <c r="A138" t="str">
        <f t="shared" si="46"/>
        <v>2016-01-27T00:42:56-02:00</v>
      </c>
      <c r="B138">
        <f t="shared" si="47"/>
        <v>25</v>
      </c>
      <c r="C138">
        <f t="shared" si="48"/>
        <v>11</v>
      </c>
      <c r="D138" t="str">
        <f t="shared" si="49"/>
        <v>2016-01-27</v>
      </c>
      <c r="E138" t="str">
        <f t="shared" si="50"/>
        <v>00:42:56-02:00</v>
      </c>
      <c r="F138">
        <f t="shared" si="51"/>
        <v>9</v>
      </c>
      <c r="G138" t="str">
        <f t="shared" si="52"/>
        <v>00:42:56</v>
      </c>
      <c r="H138" t="str">
        <f t="shared" si="53"/>
        <v>00</v>
      </c>
      <c r="I138" t="str">
        <f t="shared" si="54"/>
        <v>42</v>
      </c>
      <c r="J138" t="str">
        <f t="shared" si="55"/>
        <v>56</v>
      </c>
      <c r="K138">
        <f t="shared" si="56"/>
        <v>0.7</v>
      </c>
      <c r="L138" t="str">
        <f t="shared" si="57"/>
        <v>2016</v>
      </c>
      <c r="M138" t="str">
        <f t="shared" si="58"/>
        <v>01</v>
      </c>
      <c r="N138" t="str">
        <f t="shared" si="59"/>
        <v>27</v>
      </c>
      <c r="O138" s="6">
        <f t="shared" si="60"/>
        <v>42396</v>
      </c>
      <c r="P138">
        <f t="shared" si="61"/>
        <v>4</v>
      </c>
      <c r="Q138">
        <f t="shared" si="62"/>
        <v>1</v>
      </c>
      <c r="R138">
        <f t="shared" si="63"/>
        <v>0</v>
      </c>
      <c r="S138">
        <f t="shared" si="64"/>
        <v>0</v>
      </c>
      <c r="T138">
        <f t="shared" si="65"/>
        <v>0</v>
      </c>
      <c r="U138">
        <f t="shared" si="66"/>
        <v>0</v>
      </c>
      <c r="V138">
        <f t="shared" si="67"/>
        <v>0</v>
      </c>
      <c r="W138">
        <f>IF(ISNA(MATCH(O138,[1]Plan2!$A$1:$A$2,0)),0,1)</f>
        <v>0</v>
      </c>
      <c r="X138">
        <f>IF(ISNA(MATCH(O138+1,[1]Plan2!$A$1:$A$2,0)),0,1)</f>
        <v>0</v>
      </c>
      <c r="Y138">
        <f>IF(ISNA(MATCH(O138-1,[1]Plan2!$A$1:$A$2,0)),0,1)</f>
        <v>0</v>
      </c>
      <c r="Z138" t="s">
        <v>135</v>
      </c>
    </row>
    <row r="139" spans="1:26" x14ac:dyDescent="0.25">
      <c r="A139" t="str">
        <f t="shared" si="46"/>
        <v>2016-01-27T00:58:01-02:00</v>
      </c>
      <c r="B139">
        <f t="shared" si="47"/>
        <v>25</v>
      </c>
      <c r="C139">
        <f t="shared" si="48"/>
        <v>11</v>
      </c>
      <c r="D139" t="str">
        <f t="shared" si="49"/>
        <v>2016-01-27</v>
      </c>
      <c r="E139" t="str">
        <f t="shared" si="50"/>
        <v>00:58:01-02:00</v>
      </c>
      <c r="F139">
        <f t="shared" si="51"/>
        <v>9</v>
      </c>
      <c r="G139" t="str">
        <f t="shared" si="52"/>
        <v>00:58:01</v>
      </c>
      <c r="H139" t="str">
        <f t="shared" si="53"/>
        <v>00</v>
      </c>
      <c r="I139" t="str">
        <f t="shared" si="54"/>
        <v>58</v>
      </c>
      <c r="J139" t="str">
        <f t="shared" si="55"/>
        <v>01</v>
      </c>
      <c r="K139">
        <f t="shared" si="56"/>
        <v>0.96666666666666667</v>
      </c>
      <c r="L139" t="str">
        <f t="shared" si="57"/>
        <v>2016</v>
      </c>
      <c r="M139" t="str">
        <f t="shared" si="58"/>
        <v>01</v>
      </c>
      <c r="N139" t="str">
        <f t="shared" si="59"/>
        <v>27</v>
      </c>
      <c r="O139" s="6">
        <f t="shared" si="60"/>
        <v>42396</v>
      </c>
      <c r="P139">
        <f t="shared" si="61"/>
        <v>4</v>
      </c>
      <c r="Q139">
        <f t="shared" si="62"/>
        <v>1</v>
      </c>
      <c r="R139">
        <f t="shared" si="63"/>
        <v>0</v>
      </c>
      <c r="S139">
        <f t="shared" si="64"/>
        <v>0</v>
      </c>
      <c r="T139">
        <f t="shared" si="65"/>
        <v>0</v>
      </c>
      <c r="U139">
        <f t="shared" si="66"/>
        <v>0</v>
      </c>
      <c r="V139">
        <f t="shared" si="67"/>
        <v>0</v>
      </c>
      <c r="W139">
        <f>IF(ISNA(MATCH(O139,[1]Plan2!$A$1:$A$2,0)),0,1)</f>
        <v>0</v>
      </c>
      <c r="X139">
        <f>IF(ISNA(MATCH(O139+1,[1]Plan2!$A$1:$A$2,0)),0,1)</f>
        <v>0</v>
      </c>
      <c r="Y139">
        <f>IF(ISNA(MATCH(O139-1,[1]Plan2!$A$1:$A$2,0)),0,1)</f>
        <v>0</v>
      </c>
      <c r="Z139" t="s">
        <v>136</v>
      </c>
    </row>
    <row r="140" spans="1:26" x14ac:dyDescent="0.25">
      <c r="A140" t="str">
        <f t="shared" si="46"/>
        <v>2016-01-27T01:13:04-02:00</v>
      </c>
      <c r="B140">
        <f t="shared" si="47"/>
        <v>25</v>
      </c>
      <c r="C140">
        <f t="shared" si="48"/>
        <v>11</v>
      </c>
      <c r="D140" t="str">
        <f t="shared" si="49"/>
        <v>2016-01-27</v>
      </c>
      <c r="E140" t="str">
        <f t="shared" si="50"/>
        <v>01:13:04-02:00</v>
      </c>
      <c r="F140">
        <f t="shared" si="51"/>
        <v>9</v>
      </c>
      <c r="G140" t="str">
        <f t="shared" si="52"/>
        <v>01:13:04</v>
      </c>
      <c r="H140" t="str">
        <f t="shared" si="53"/>
        <v>01</v>
      </c>
      <c r="I140" t="str">
        <f t="shared" si="54"/>
        <v>13</v>
      </c>
      <c r="J140" t="str">
        <f t="shared" si="55"/>
        <v>04</v>
      </c>
      <c r="K140">
        <f t="shared" si="56"/>
        <v>1.2166666666666668</v>
      </c>
      <c r="L140" t="str">
        <f t="shared" si="57"/>
        <v>2016</v>
      </c>
      <c r="M140" t="str">
        <f t="shared" si="58"/>
        <v>01</v>
      </c>
      <c r="N140" t="str">
        <f t="shared" si="59"/>
        <v>27</v>
      </c>
      <c r="O140" s="6">
        <f t="shared" si="60"/>
        <v>42396</v>
      </c>
      <c r="P140">
        <f t="shared" si="61"/>
        <v>4</v>
      </c>
      <c r="Q140">
        <f t="shared" si="62"/>
        <v>1</v>
      </c>
      <c r="R140">
        <f t="shared" si="63"/>
        <v>0</v>
      </c>
      <c r="S140">
        <f t="shared" si="64"/>
        <v>0</v>
      </c>
      <c r="T140">
        <f t="shared" si="65"/>
        <v>0</v>
      </c>
      <c r="U140">
        <f t="shared" si="66"/>
        <v>0</v>
      </c>
      <c r="V140">
        <f t="shared" si="67"/>
        <v>0</v>
      </c>
      <c r="W140">
        <f>IF(ISNA(MATCH(O140,[1]Plan2!$A$1:$A$2,0)),0,1)</f>
        <v>0</v>
      </c>
      <c r="X140">
        <f>IF(ISNA(MATCH(O140+1,[1]Plan2!$A$1:$A$2,0)),0,1)</f>
        <v>0</v>
      </c>
      <c r="Y140">
        <f>IF(ISNA(MATCH(O140-1,[1]Plan2!$A$1:$A$2,0)),0,1)</f>
        <v>0</v>
      </c>
      <c r="Z140" t="s">
        <v>137</v>
      </c>
    </row>
    <row r="141" spans="1:26" x14ac:dyDescent="0.25">
      <c r="A141" t="str">
        <f t="shared" si="46"/>
        <v>2016-01-27T01:28:08-02:00</v>
      </c>
      <c r="B141">
        <f t="shared" si="47"/>
        <v>25</v>
      </c>
      <c r="C141">
        <f t="shared" si="48"/>
        <v>11</v>
      </c>
      <c r="D141" t="str">
        <f t="shared" si="49"/>
        <v>2016-01-27</v>
      </c>
      <c r="E141" t="str">
        <f t="shared" si="50"/>
        <v>01:28:08-02:00</v>
      </c>
      <c r="F141">
        <f t="shared" si="51"/>
        <v>9</v>
      </c>
      <c r="G141" t="str">
        <f t="shared" si="52"/>
        <v>01:28:08</v>
      </c>
      <c r="H141" t="str">
        <f t="shared" si="53"/>
        <v>01</v>
      </c>
      <c r="I141" t="str">
        <f t="shared" si="54"/>
        <v>28</v>
      </c>
      <c r="J141" t="str">
        <f t="shared" si="55"/>
        <v>08</v>
      </c>
      <c r="K141">
        <f t="shared" si="56"/>
        <v>1.4666666666666668</v>
      </c>
      <c r="L141" t="str">
        <f t="shared" si="57"/>
        <v>2016</v>
      </c>
      <c r="M141" t="str">
        <f t="shared" si="58"/>
        <v>01</v>
      </c>
      <c r="N141" t="str">
        <f t="shared" si="59"/>
        <v>27</v>
      </c>
      <c r="O141" s="6">
        <f t="shared" si="60"/>
        <v>42396</v>
      </c>
      <c r="P141">
        <f t="shared" si="61"/>
        <v>4</v>
      </c>
      <c r="Q141">
        <f t="shared" si="62"/>
        <v>1</v>
      </c>
      <c r="R141">
        <f t="shared" si="63"/>
        <v>0</v>
      </c>
      <c r="S141">
        <f t="shared" si="64"/>
        <v>0</v>
      </c>
      <c r="T141">
        <f t="shared" si="65"/>
        <v>0</v>
      </c>
      <c r="U141">
        <f t="shared" si="66"/>
        <v>0</v>
      </c>
      <c r="V141">
        <f t="shared" si="67"/>
        <v>0</v>
      </c>
      <c r="W141">
        <f>IF(ISNA(MATCH(O141,[1]Plan2!$A$1:$A$2,0)),0,1)</f>
        <v>0</v>
      </c>
      <c r="X141">
        <f>IF(ISNA(MATCH(O141+1,[1]Plan2!$A$1:$A$2,0)),0,1)</f>
        <v>0</v>
      </c>
      <c r="Y141">
        <f>IF(ISNA(MATCH(O141-1,[1]Plan2!$A$1:$A$2,0)),0,1)</f>
        <v>0</v>
      </c>
      <c r="Z141" t="s">
        <v>138</v>
      </c>
    </row>
    <row r="142" spans="1:26" x14ac:dyDescent="0.25">
      <c r="A142" t="str">
        <f t="shared" si="46"/>
        <v>2016-01-27T01:43:12-02:00</v>
      </c>
      <c r="B142">
        <f t="shared" si="47"/>
        <v>25</v>
      </c>
      <c r="C142">
        <f t="shared" si="48"/>
        <v>11</v>
      </c>
      <c r="D142" t="str">
        <f t="shared" si="49"/>
        <v>2016-01-27</v>
      </c>
      <c r="E142" t="str">
        <f t="shared" si="50"/>
        <v>01:43:12-02:00</v>
      </c>
      <c r="F142">
        <f t="shared" si="51"/>
        <v>9</v>
      </c>
      <c r="G142" t="str">
        <f t="shared" si="52"/>
        <v>01:43:12</v>
      </c>
      <c r="H142" t="str">
        <f t="shared" si="53"/>
        <v>01</v>
      </c>
      <c r="I142" t="str">
        <f t="shared" si="54"/>
        <v>43</v>
      </c>
      <c r="J142" t="str">
        <f t="shared" si="55"/>
        <v>12</v>
      </c>
      <c r="K142">
        <f t="shared" si="56"/>
        <v>1.7166666666666668</v>
      </c>
      <c r="L142" t="str">
        <f t="shared" si="57"/>
        <v>2016</v>
      </c>
      <c r="M142" t="str">
        <f t="shared" si="58"/>
        <v>01</v>
      </c>
      <c r="N142" t="str">
        <f t="shared" si="59"/>
        <v>27</v>
      </c>
      <c r="O142" s="6">
        <f t="shared" si="60"/>
        <v>42396</v>
      </c>
      <c r="P142">
        <f t="shared" si="61"/>
        <v>4</v>
      </c>
      <c r="Q142">
        <f t="shared" si="62"/>
        <v>1</v>
      </c>
      <c r="R142">
        <f t="shared" si="63"/>
        <v>0</v>
      </c>
      <c r="S142">
        <f t="shared" si="64"/>
        <v>0</v>
      </c>
      <c r="T142">
        <f t="shared" si="65"/>
        <v>0</v>
      </c>
      <c r="U142">
        <f t="shared" si="66"/>
        <v>0</v>
      </c>
      <c r="V142">
        <f t="shared" si="67"/>
        <v>0</v>
      </c>
      <c r="W142">
        <f>IF(ISNA(MATCH(O142,[1]Plan2!$A$1:$A$2,0)),0,1)</f>
        <v>0</v>
      </c>
      <c r="X142">
        <f>IF(ISNA(MATCH(O142+1,[1]Plan2!$A$1:$A$2,0)),0,1)</f>
        <v>0</v>
      </c>
      <c r="Y142">
        <f>IF(ISNA(MATCH(O142-1,[1]Plan2!$A$1:$A$2,0)),0,1)</f>
        <v>0</v>
      </c>
      <c r="Z142" t="s">
        <v>139</v>
      </c>
    </row>
    <row r="143" spans="1:26" x14ac:dyDescent="0.25">
      <c r="A143" t="str">
        <f t="shared" si="46"/>
        <v>2016-01-27T01:58:17-02:00</v>
      </c>
      <c r="B143">
        <f t="shared" si="47"/>
        <v>25</v>
      </c>
      <c r="C143">
        <f t="shared" si="48"/>
        <v>11</v>
      </c>
      <c r="D143" t="str">
        <f t="shared" si="49"/>
        <v>2016-01-27</v>
      </c>
      <c r="E143" t="str">
        <f t="shared" si="50"/>
        <v>01:58:17-02:00</v>
      </c>
      <c r="F143">
        <f t="shared" si="51"/>
        <v>9</v>
      </c>
      <c r="G143" t="str">
        <f t="shared" si="52"/>
        <v>01:58:17</v>
      </c>
      <c r="H143" t="str">
        <f t="shared" si="53"/>
        <v>01</v>
      </c>
      <c r="I143" t="str">
        <f t="shared" si="54"/>
        <v>58</v>
      </c>
      <c r="J143" t="str">
        <f t="shared" si="55"/>
        <v>17</v>
      </c>
      <c r="K143">
        <f t="shared" si="56"/>
        <v>1.9666666666666668</v>
      </c>
      <c r="L143" t="str">
        <f t="shared" si="57"/>
        <v>2016</v>
      </c>
      <c r="M143" t="str">
        <f t="shared" si="58"/>
        <v>01</v>
      </c>
      <c r="N143" t="str">
        <f t="shared" si="59"/>
        <v>27</v>
      </c>
      <c r="O143" s="6">
        <f t="shared" si="60"/>
        <v>42396</v>
      </c>
      <c r="P143">
        <f t="shared" si="61"/>
        <v>4</v>
      </c>
      <c r="Q143">
        <f t="shared" si="62"/>
        <v>1</v>
      </c>
      <c r="R143">
        <f t="shared" si="63"/>
        <v>0</v>
      </c>
      <c r="S143">
        <f t="shared" si="64"/>
        <v>0</v>
      </c>
      <c r="T143">
        <f t="shared" si="65"/>
        <v>0</v>
      </c>
      <c r="U143">
        <f t="shared" si="66"/>
        <v>0</v>
      </c>
      <c r="V143">
        <f t="shared" si="67"/>
        <v>0</v>
      </c>
      <c r="W143">
        <f>IF(ISNA(MATCH(O143,[1]Plan2!$A$1:$A$2,0)),0,1)</f>
        <v>0</v>
      </c>
      <c r="X143">
        <f>IF(ISNA(MATCH(O143+1,[1]Plan2!$A$1:$A$2,0)),0,1)</f>
        <v>0</v>
      </c>
      <c r="Y143">
        <f>IF(ISNA(MATCH(O143-1,[1]Plan2!$A$1:$A$2,0)),0,1)</f>
        <v>0</v>
      </c>
      <c r="Z143" t="s">
        <v>140</v>
      </c>
    </row>
    <row r="144" spans="1:26" x14ac:dyDescent="0.25">
      <c r="A144" t="str">
        <f t="shared" si="46"/>
        <v>2016-01-27T02:13:21-02:00</v>
      </c>
      <c r="B144">
        <f t="shared" si="47"/>
        <v>25</v>
      </c>
      <c r="C144">
        <f t="shared" si="48"/>
        <v>11</v>
      </c>
      <c r="D144" t="str">
        <f t="shared" si="49"/>
        <v>2016-01-27</v>
      </c>
      <c r="E144" t="str">
        <f t="shared" si="50"/>
        <v>02:13:21-02:00</v>
      </c>
      <c r="F144">
        <f t="shared" si="51"/>
        <v>9</v>
      </c>
      <c r="G144" t="str">
        <f t="shared" si="52"/>
        <v>02:13:21</v>
      </c>
      <c r="H144" t="str">
        <f t="shared" si="53"/>
        <v>02</v>
      </c>
      <c r="I144" t="str">
        <f t="shared" si="54"/>
        <v>13</v>
      </c>
      <c r="J144" t="str">
        <f t="shared" si="55"/>
        <v>21</v>
      </c>
      <c r="K144">
        <f t="shared" si="56"/>
        <v>2.2166666666666668</v>
      </c>
      <c r="L144" t="str">
        <f t="shared" si="57"/>
        <v>2016</v>
      </c>
      <c r="M144" t="str">
        <f t="shared" si="58"/>
        <v>01</v>
      </c>
      <c r="N144" t="str">
        <f t="shared" si="59"/>
        <v>27</v>
      </c>
      <c r="O144" s="6">
        <f t="shared" si="60"/>
        <v>42396</v>
      </c>
      <c r="P144">
        <f t="shared" si="61"/>
        <v>4</v>
      </c>
      <c r="Q144">
        <f t="shared" si="62"/>
        <v>1</v>
      </c>
      <c r="R144">
        <f t="shared" si="63"/>
        <v>0</v>
      </c>
      <c r="S144">
        <f t="shared" si="64"/>
        <v>0</v>
      </c>
      <c r="T144">
        <f t="shared" si="65"/>
        <v>0</v>
      </c>
      <c r="U144">
        <f t="shared" si="66"/>
        <v>0</v>
      </c>
      <c r="V144">
        <f t="shared" si="67"/>
        <v>0</v>
      </c>
      <c r="W144">
        <f>IF(ISNA(MATCH(O144,[1]Plan2!$A$1:$A$2,0)),0,1)</f>
        <v>0</v>
      </c>
      <c r="X144">
        <f>IF(ISNA(MATCH(O144+1,[1]Plan2!$A$1:$A$2,0)),0,1)</f>
        <v>0</v>
      </c>
      <c r="Y144">
        <f>IF(ISNA(MATCH(O144-1,[1]Plan2!$A$1:$A$2,0)),0,1)</f>
        <v>0</v>
      </c>
      <c r="Z144" t="s">
        <v>141</v>
      </c>
    </row>
    <row r="145" spans="1:26" x14ac:dyDescent="0.25">
      <c r="A145" t="str">
        <f t="shared" si="46"/>
        <v>2016-01-27T02:28:25-02:00</v>
      </c>
      <c r="B145">
        <f t="shared" si="47"/>
        <v>25</v>
      </c>
      <c r="C145">
        <f t="shared" si="48"/>
        <v>11</v>
      </c>
      <c r="D145" t="str">
        <f t="shared" si="49"/>
        <v>2016-01-27</v>
      </c>
      <c r="E145" t="str">
        <f t="shared" si="50"/>
        <v>02:28:25-02:00</v>
      </c>
      <c r="F145">
        <f t="shared" si="51"/>
        <v>9</v>
      </c>
      <c r="G145" t="str">
        <f t="shared" si="52"/>
        <v>02:28:25</v>
      </c>
      <c r="H145" t="str">
        <f t="shared" si="53"/>
        <v>02</v>
      </c>
      <c r="I145" t="str">
        <f t="shared" si="54"/>
        <v>28</v>
      </c>
      <c r="J145" t="str">
        <f t="shared" si="55"/>
        <v>25</v>
      </c>
      <c r="K145">
        <f t="shared" si="56"/>
        <v>2.4666666666666668</v>
      </c>
      <c r="L145" t="str">
        <f t="shared" si="57"/>
        <v>2016</v>
      </c>
      <c r="M145" t="str">
        <f t="shared" si="58"/>
        <v>01</v>
      </c>
      <c r="N145" t="str">
        <f t="shared" si="59"/>
        <v>27</v>
      </c>
      <c r="O145" s="6">
        <f t="shared" si="60"/>
        <v>42396</v>
      </c>
      <c r="P145">
        <f t="shared" si="61"/>
        <v>4</v>
      </c>
      <c r="Q145">
        <f t="shared" si="62"/>
        <v>1</v>
      </c>
      <c r="R145">
        <f t="shared" si="63"/>
        <v>0</v>
      </c>
      <c r="S145">
        <f t="shared" si="64"/>
        <v>0</v>
      </c>
      <c r="T145">
        <f t="shared" si="65"/>
        <v>0</v>
      </c>
      <c r="U145">
        <f t="shared" si="66"/>
        <v>0</v>
      </c>
      <c r="V145">
        <f t="shared" si="67"/>
        <v>0</v>
      </c>
      <c r="W145">
        <f>IF(ISNA(MATCH(O145,[1]Plan2!$A$1:$A$2,0)),0,1)</f>
        <v>0</v>
      </c>
      <c r="X145">
        <f>IF(ISNA(MATCH(O145+1,[1]Plan2!$A$1:$A$2,0)),0,1)</f>
        <v>0</v>
      </c>
      <c r="Y145">
        <f>IF(ISNA(MATCH(O145-1,[1]Plan2!$A$1:$A$2,0)),0,1)</f>
        <v>0</v>
      </c>
      <c r="Z145" t="s">
        <v>142</v>
      </c>
    </row>
    <row r="146" spans="1:26" x14ac:dyDescent="0.25">
      <c r="A146" t="str">
        <f t="shared" si="46"/>
        <v>2016-01-27T02:43:28-02:00</v>
      </c>
      <c r="B146">
        <f t="shared" si="47"/>
        <v>25</v>
      </c>
      <c r="C146">
        <f t="shared" si="48"/>
        <v>11</v>
      </c>
      <c r="D146" t="str">
        <f t="shared" si="49"/>
        <v>2016-01-27</v>
      </c>
      <c r="E146" t="str">
        <f t="shared" si="50"/>
        <v>02:43:28-02:00</v>
      </c>
      <c r="F146">
        <f t="shared" si="51"/>
        <v>9</v>
      </c>
      <c r="G146" t="str">
        <f t="shared" si="52"/>
        <v>02:43:28</v>
      </c>
      <c r="H146" t="str">
        <f t="shared" si="53"/>
        <v>02</v>
      </c>
      <c r="I146" t="str">
        <f t="shared" si="54"/>
        <v>43</v>
      </c>
      <c r="J146" t="str">
        <f t="shared" si="55"/>
        <v>28</v>
      </c>
      <c r="K146">
        <f t="shared" si="56"/>
        <v>2.7166666666666668</v>
      </c>
      <c r="L146" t="str">
        <f t="shared" si="57"/>
        <v>2016</v>
      </c>
      <c r="M146" t="str">
        <f t="shared" si="58"/>
        <v>01</v>
      </c>
      <c r="N146" t="str">
        <f t="shared" si="59"/>
        <v>27</v>
      </c>
      <c r="O146" s="6">
        <f t="shared" si="60"/>
        <v>42396</v>
      </c>
      <c r="P146">
        <f t="shared" si="61"/>
        <v>4</v>
      </c>
      <c r="Q146">
        <f t="shared" si="62"/>
        <v>1</v>
      </c>
      <c r="R146">
        <f t="shared" si="63"/>
        <v>0</v>
      </c>
      <c r="S146">
        <f t="shared" si="64"/>
        <v>0</v>
      </c>
      <c r="T146">
        <f t="shared" si="65"/>
        <v>0</v>
      </c>
      <c r="U146">
        <f t="shared" si="66"/>
        <v>0</v>
      </c>
      <c r="V146">
        <f t="shared" si="67"/>
        <v>0</v>
      </c>
      <c r="W146">
        <f>IF(ISNA(MATCH(O146,[1]Plan2!$A$1:$A$2,0)),0,1)</f>
        <v>0</v>
      </c>
      <c r="X146">
        <f>IF(ISNA(MATCH(O146+1,[1]Plan2!$A$1:$A$2,0)),0,1)</f>
        <v>0</v>
      </c>
      <c r="Y146">
        <f>IF(ISNA(MATCH(O146-1,[1]Plan2!$A$1:$A$2,0)),0,1)</f>
        <v>0</v>
      </c>
      <c r="Z146" t="s">
        <v>143</v>
      </c>
    </row>
    <row r="147" spans="1:26" x14ac:dyDescent="0.25">
      <c r="A147" t="str">
        <f t="shared" si="46"/>
        <v>2016-01-27T02:58:32-02:00</v>
      </c>
      <c r="B147">
        <f t="shared" si="47"/>
        <v>25</v>
      </c>
      <c r="C147">
        <f t="shared" si="48"/>
        <v>11</v>
      </c>
      <c r="D147" t="str">
        <f t="shared" si="49"/>
        <v>2016-01-27</v>
      </c>
      <c r="E147" t="str">
        <f t="shared" si="50"/>
        <v>02:58:32-02:00</v>
      </c>
      <c r="F147">
        <f t="shared" si="51"/>
        <v>9</v>
      </c>
      <c r="G147" t="str">
        <f t="shared" si="52"/>
        <v>02:58:32</v>
      </c>
      <c r="H147" t="str">
        <f t="shared" si="53"/>
        <v>02</v>
      </c>
      <c r="I147" t="str">
        <f t="shared" si="54"/>
        <v>58</v>
      </c>
      <c r="J147" t="str">
        <f t="shared" si="55"/>
        <v>32</v>
      </c>
      <c r="K147">
        <f t="shared" si="56"/>
        <v>2.9666666666666668</v>
      </c>
      <c r="L147" t="str">
        <f t="shared" si="57"/>
        <v>2016</v>
      </c>
      <c r="M147" t="str">
        <f t="shared" si="58"/>
        <v>01</v>
      </c>
      <c r="N147" t="str">
        <f t="shared" si="59"/>
        <v>27</v>
      </c>
      <c r="O147" s="6">
        <f t="shared" si="60"/>
        <v>42396</v>
      </c>
      <c r="P147">
        <f t="shared" si="61"/>
        <v>4</v>
      </c>
      <c r="Q147">
        <f t="shared" si="62"/>
        <v>1</v>
      </c>
      <c r="R147">
        <f t="shared" si="63"/>
        <v>0</v>
      </c>
      <c r="S147">
        <f t="shared" si="64"/>
        <v>0</v>
      </c>
      <c r="T147">
        <f t="shared" si="65"/>
        <v>0</v>
      </c>
      <c r="U147">
        <f t="shared" si="66"/>
        <v>0</v>
      </c>
      <c r="V147">
        <f t="shared" si="67"/>
        <v>0</v>
      </c>
      <c r="W147">
        <f>IF(ISNA(MATCH(O147,[1]Plan2!$A$1:$A$2,0)),0,1)</f>
        <v>0</v>
      </c>
      <c r="X147">
        <f>IF(ISNA(MATCH(O147+1,[1]Plan2!$A$1:$A$2,0)),0,1)</f>
        <v>0</v>
      </c>
      <c r="Y147">
        <f>IF(ISNA(MATCH(O147-1,[1]Plan2!$A$1:$A$2,0)),0,1)</f>
        <v>0</v>
      </c>
      <c r="Z147" t="s">
        <v>144</v>
      </c>
    </row>
    <row r="148" spans="1:26" x14ac:dyDescent="0.25">
      <c r="A148" t="str">
        <f t="shared" si="46"/>
        <v>2016-01-27T03:13:36-02:00</v>
      </c>
      <c r="B148">
        <f t="shared" si="47"/>
        <v>25</v>
      </c>
      <c r="C148">
        <f t="shared" si="48"/>
        <v>11</v>
      </c>
      <c r="D148" t="str">
        <f t="shared" si="49"/>
        <v>2016-01-27</v>
      </c>
      <c r="E148" t="str">
        <f t="shared" si="50"/>
        <v>03:13:36-02:00</v>
      </c>
      <c r="F148">
        <f t="shared" si="51"/>
        <v>9</v>
      </c>
      <c r="G148" t="str">
        <f t="shared" si="52"/>
        <v>03:13:36</v>
      </c>
      <c r="H148" t="str">
        <f t="shared" si="53"/>
        <v>03</v>
      </c>
      <c r="I148" t="str">
        <f t="shared" si="54"/>
        <v>13</v>
      </c>
      <c r="J148" t="str">
        <f t="shared" si="55"/>
        <v>36</v>
      </c>
      <c r="K148">
        <f t="shared" si="56"/>
        <v>3.2166666666666668</v>
      </c>
      <c r="L148" t="str">
        <f t="shared" si="57"/>
        <v>2016</v>
      </c>
      <c r="M148" t="str">
        <f t="shared" si="58"/>
        <v>01</v>
      </c>
      <c r="N148" t="str">
        <f t="shared" si="59"/>
        <v>27</v>
      </c>
      <c r="O148" s="6">
        <f t="shared" si="60"/>
        <v>42396</v>
      </c>
      <c r="P148">
        <f t="shared" si="61"/>
        <v>4</v>
      </c>
      <c r="Q148">
        <f t="shared" si="62"/>
        <v>1</v>
      </c>
      <c r="R148">
        <f t="shared" si="63"/>
        <v>0</v>
      </c>
      <c r="S148">
        <f t="shared" si="64"/>
        <v>0</v>
      </c>
      <c r="T148">
        <f t="shared" si="65"/>
        <v>0</v>
      </c>
      <c r="U148">
        <f t="shared" si="66"/>
        <v>0</v>
      </c>
      <c r="V148">
        <f t="shared" si="67"/>
        <v>0</v>
      </c>
      <c r="W148">
        <f>IF(ISNA(MATCH(O148,[1]Plan2!$A$1:$A$2,0)),0,1)</f>
        <v>0</v>
      </c>
      <c r="X148">
        <f>IF(ISNA(MATCH(O148+1,[1]Plan2!$A$1:$A$2,0)),0,1)</f>
        <v>0</v>
      </c>
      <c r="Y148">
        <f>IF(ISNA(MATCH(O148-1,[1]Plan2!$A$1:$A$2,0)),0,1)</f>
        <v>0</v>
      </c>
      <c r="Z148" t="s">
        <v>145</v>
      </c>
    </row>
    <row r="149" spans="1:26" x14ac:dyDescent="0.25">
      <c r="A149" t="str">
        <f t="shared" si="46"/>
        <v>2016-01-27T03:28:39-02:00</v>
      </c>
      <c r="B149">
        <f t="shared" si="47"/>
        <v>25</v>
      </c>
      <c r="C149">
        <f t="shared" si="48"/>
        <v>11</v>
      </c>
      <c r="D149" t="str">
        <f t="shared" si="49"/>
        <v>2016-01-27</v>
      </c>
      <c r="E149" t="str">
        <f t="shared" si="50"/>
        <v>03:28:39-02:00</v>
      </c>
      <c r="F149">
        <f t="shared" si="51"/>
        <v>9</v>
      </c>
      <c r="G149" t="str">
        <f t="shared" si="52"/>
        <v>03:28:39</v>
      </c>
      <c r="H149" t="str">
        <f t="shared" si="53"/>
        <v>03</v>
      </c>
      <c r="I149" t="str">
        <f t="shared" si="54"/>
        <v>28</v>
      </c>
      <c r="J149" t="str">
        <f t="shared" si="55"/>
        <v>39</v>
      </c>
      <c r="K149">
        <f t="shared" si="56"/>
        <v>3.4666666666666668</v>
      </c>
      <c r="L149" t="str">
        <f t="shared" si="57"/>
        <v>2016</v>
      </c>
      <c r="M149" t="str">
        <f t="shared" si="58"/>
        <v>01</v>
      </c>
      <c r="N149" t="str">
        <f t="shared" si="59"/>
        <v>27</v>
      </c>
      <c r="O149" s="6">
        <f t="shared" si="60"/>
        <v>42396</v>
      </c>
      <c r="P149">
        <f t="shared" si="61"/>
        <v>4</v>
      </c>
      <c r="Q149">
        <f t="shared" si="62"/>
        <v>1</v>
      </c>
      <c r="R149">
        <f t="shared" si="63"/>
        <v>0</v>
      </c>
      <c r="S149">
        <f t="shared" si="64"/>
        <v>0</v>
      </c>
      <c r="T149">
        <f t="shared" si="65"/>
        <v>0</v>
      </c>
      <c r="U149">
        <f t="shared" si="66"/>
        <v>0</v>
      </c>
      <c r="V149">
        <f t="shared" si="67"/>
        <v>0</v>
      </c>
      <c r="W149">
        <f>IF(ISNA(MATCH(O149,[1]Plan2!$A$1:$A$2,0)),0,1)</f>
        <v>0</v>
      </c>
      <c r="X149">
        <f>IF(ISNA(MATCH(O149+1,[1]Plan2!$A$1:$A$2,0)),0,1)</f>
        <v>0</v>
      </c>
      <c r="Y149">
        <f>IF(ISNA(MATCH(O149-1,[1]Plan2!$A$1:$A$2,0)),0,1)</f>
        <v>0</v>
      </c>
      <c r="Z149" t="s">
        <v>146</v>
      </c>
    </row>
    <row r="150" spans="1:26" x14ac:dyDescent="0.25">
      <c r="A150" t="str">
        <f t="shared" si="46"/>
        <v>2016-01-27T03:43:43-02:00</v>
      </c>
      <c r="B150">
        <f t="shared" si="47"/>
        <v>25</v>
      </c>
      <c r="C150">
        <f t="shared" si="48"/>
        <v>11</v>
      </c>
      <c r="D150" t="str">
        <f t="shared" si="49"/>
        <v>2016-01-27</v>
      </c>
      <c r="E150" t="str">
        <f t="shared" si="50"/>
        <v>03:43:43-02:00</v>
      </c>
      <c r="F150">
        <f t="shared" si="51"/>
        <v>9</v>
      </c>
      <c r="G150" t="str">
        <f t="shared" si="52"/>
        <v>03:43:43</v>
      </c>
      <c r="H150" t="str">
        <f t="shared" si="53"/>
        <v>03</v>
      </c>
      <c r="I150" t="str">
        <f t="shared" si="54"/>
        <v>43</v>
      </c>
      <c r="J150" t="str">
        <f t="shared" si="55"/>
        <v>43</v>
      </c>
      <c r="K150">
        <f t="shared" si="56"/>
        <v>3.7166666666666668</v>
      </c>
      <c r="L150" t="str">
        <f t="shared" si="57"/>
        <v>2016</v>
      </c>
      <c r="M150" t="str">
        <f t="shared" si="58"/>
        <v>01</v>
      </c>
      <c r="N150" t="str">
        <f t="shared" si="59"/>
        <v>27</v>
      </c>
      <c r="O150" s="6">
        <f t="shared" si="60"/>
        <v>42396</v>
      </c>
      <c r="P150">
        <f t="shared" si="61"/>
        <v>4</v>
      </c>
      <c r="Q150">
        <f t="shared" si="62"/>
        <v>1</v>
      </c>
      <c r="R150">
        <f t="shared" si="63"/>
        <v>0</v>
      </c>
      <c r="S150">
        <f t="shared" si="64"/>
        <v>0</v>
      </c>
      <c r="T150">
        <f t="shared" si="65"/>
        <v>0</v>
      </c>
      <c r="U150">
        <f t="shared" si="66"/>
        <v>0</v>
      </c>
      <c r="V150">
        <f t="shared" si="67"/>
        <v>0</v>
      </c>
      <c r="W150">
        <f>IF(ISNA(MATCH(O150,[1]Plan2!$A$1:$A$2,0)),0,1)</f>
        <v>0</v>
      </c>
      <c r="X150">
        <f>IF(ISNA(MATCH(O150+1,[1]Plan2!$A$1:$A$2,0)),0,1)</f>
        <v>0</v>
      </c>
      <c r="Y150">
        <f>IF(ISNA(MATCH(O150-1,[1]Plan2!$A$1:$A$2,0)),0,1)</f>
        <v>0</v>
      </c>
      <c r="Z150" t="s">
        <v>147</v>
      </c>
    </row>
    <row r="151" spans="1:26" x14ac:dyDescent="0.25">
      <c r="A151" t="str">
        <f t="shared" si="46"/>
        <v>2016-01-27T03:58:46-02:00</v>
      </c>
      <c r="B151">
        <f t="shared" si="47"/>
        <v>25</v>
      </c>
      <c r="C151">
        <f t="shared" si="48"/>
        <v>11</v>
      </c>
      <c r="D151" t="str">
        <f t="shared" si="49"/>
        <v>2016-01-27</v>
      </c>
      <c r="E151" t="str">
        <f t="shared" si="50"/>
        <v>03:58:46-02:00</v>
      </c>
      <c r="F151">
        <f t="shared" si="51"/>
        <v>9</v>
      </c>
      <c r="G151" t="str">
        <f t="shared" si="52"/>
        <v>03:58:46</v>
      </c>
      <c r="H151" t="str">
        <f t="shared" si="53"/>
        <v>03</v>
      </c>
      <c r="I151" t="str">
        <f t="shared" si="54"/>
        <v>58</v>
      </c>
      <c r="J151" t="str">
        <f t="shared" si="55"/>
        <v>46</v>
      </c>
      <c r="K151">
        <f t="shared" si="56"/>
        <v>3.9666666666666668</v>
      </c>
      <c r="L151" t="str">
        <f t="shared" si="57"/>
        <v>2016</v>
      </c>
      <c r="M151" t="str">
        <f t="shared" si="58"/>
        <v>01</v>
      </c>
      <c r="N151" t="str">
        <f t="shared" si="59"/>
        <v>27</v>
      </c>
      <c r="O151" s="6">
        <f t="shared" si="60"/>
        <v>42396</v>
      </c>
      <c r="P151">
        <f t="shared" si="61"/>
        <v>4</v>
      </c>
      <c r="Q151">
        <f t="shared" si="62"/>
        <v>1</v>
      </c>
      <c r="R151">
        <f t="shared" si="63"/>
        <v>0</v>
      </c>
      <c r="S151">
        <f t="shared" si="64"/>
        <v>0</v>
      </c>
      <c r="T151">
        <f t="shared" si="65"/>
        <v>0</v>
      </c>
      <c r="U151">
        <f t="shared" si="66"/>
        <v>0</v>
      </c>
      <c r="V151">
        <f t="shared" si="67"/>
        <v>0</v>
      </c>
      <c r="W151">
        <f>IF(ISNA(MATCH(O151,[1]Plan2!$A$1:$A$2,0)),0,1)</f>
        <v>0</v>
      </c>
      <c r="X151">
        <f>IF(ISNA(MATCH(O151+1,[1]Plan2!$A$1:$A$2,0)),0,1)</f>
        <v>0</v>
      </c>
      <c r="Y151">
        <f>IF(ISNA(MATCH(O151-1,[1]Plan2!$A$1:$A$2,0)),0,1)</f>
        <v>0</v>
      </c>
      <c r="Z151" t="s">
        <v>148</v>
      </c>
    </row>
    <row r="152" spans="1:26" x14ac:dyDescent="0.25">
      <c r="A152" t="str">
        <f t="shared" si="46"/>
        <v>2016-01-27T04:13:50-02:00</v>
      </c>
      <c r="B152">
        <f t="shared" si="47"/>
        <v>25</v>
      </c>
      <c r="C152">
        <f t="shared" si="48"/>
        <v>11</v>
      </c>
      <c r="D152" t="str">
        <f t="shared" si="49"/>
        <v>2016-01-27</v>
      </c>
      <c r="E152" t="str">
        <f t="shared" si="50"/>
        <v>04:13:50-02:00</v>
      </c>
      <c r="F152">
        <f t="shared" si="51"/>
        <v>9</v>
      </c>
      <c r="G152" t="str">
        <f t="shared" si="52"/>
        <v>04:13:50</v>
      </c>
      <c r="H152" t="str">
        <f t="shared" si="53"/>
        <v>04</v>
      </c>
      <c r="I152" t="str">
        <f t="shared" si="54"/>
        <v>13</v>
      </c>
      <c r="J152" t="str">
        <f t="shared" si="55"/>
        <v>50</v>
      </c>
      <c r="K152">
        <f t="shared" si="56"/>
        <v>4.2166666666666668</v>
      </c>
      <c r="L152" t="str">
        <f t="shared" si="57"/>
        <v>2016</v>
      </c>
      <c r="M152" t="str">
        <f t="shared" si="58"/>
        <v>01</v>
      </c>
      <c r="N152" t="str">
        <f t="shared" si="59"/>
        <v>27</v>
      </c>
      <c r="O152" s="6">
        <f t="shared" si="60"/>
        <v>42396</v>
      </c>
      <c r="P152">
        <f t="shared" si="61"/>
        <v>4</v>
      </c>
      <c r="Q152">
        <f t="shared" si="62"/>
        <v>1</v>
      </c>
      <c r="R152">
        <f t="shared" si="63"/>
        <v>0</v>
      </c>
      <c r="S152">
        <f t="shared" si="64"/>
        <v>0</v>
      </c>
      <c r="T152">
        <f t="shared" si="65"/>
        <v>0</v>
      </c>
      <c r="U152">
        <f t="shared" si="66"/>
        <v>0</v>
      </c>
      <c r="V152">
        <f t="shared" si="67"/>
        <v>0</v>
      </c>
      <c r="W152">
        <f>IF(ISNA(MATCH(O152,[1]Plan2!$A$1:$A$2,0)),0,1)</f>
        <v>0</v>
      </c>
      <c r="X152">
        <f>IF(ISNA(MATCH(O152+1,[1]Plan2!$A$1:$A$2,0)),0,1)</f>
        <v>0</v>
      </c>
      <c r="Y152">
        <f>IF(ISNA(MATCH(O152-1,[1]Plan2!$A$1:$A$2,0)),0,1)</f>
        <v>0</v>
      </c>
      <c r="Z152" t="s">
        <v>149</v>
      </c>
    </row>
    <row r="153" spans="1:26" x14ac:dyDescent="0.25">
      <c r="A153" t="str">
        <f t="shared" si="46"/>
        <v>2016-01-27T04:28:54-02:00</v>
      </c>
      <c r="B153">
        <f t="shared" si="47"/>
        <v>25</v>
      </c>
      <c r="C153">
        <f t="shared" si="48"/>
        <v>11</v>
      </c>
      <c r="D153" t="str">
        <f t="shared" si="49"/>
        <v>2016-01-27</v>
      </c>
      <c r="E153" t="str">
        <f t="shared" si="50"/>
        <v>04:28:54-02:00</v>
      </c>
      <c r="F153">
        <f t="shared" si="51"/>
        <v>9</v>
      </c>
      <c r="G153" t="str">
        <f t="shared" si="52"/>
        <v>04:28:54</v>
      </c>
      <c r="H153" t="str">
        <f t="shared" si="53"/>
        <v>04</v>
      </c>
      <c r="I153" t="str">
        <f t="shared" si="54"/>
        <v>28</v>
      </c>
      <c r="J153" t="str">
        <f t="shared" si="55"/>
        <v>54</v>
      </c>
      <c r="K153">
        <f t="shared" si="56"/>
        <v>4.4666666666666668</v>
      </c>
      <c r="L153" t="str">
        <f t="shared" si="57"/>
        <v>2016</v>
      </c>
      <c r="M153" t="str">
        <f t="shared" si="58"/>
        <v>01</v>
      </c>
      <c r="N153" t="str">
        <f t="shared" si="59"/>
        <v>27</v>
      </c>
      <c r="O153" s="6">
        <f t="shared" si="60"/>
        <v>42396</v>
      </c>
      <c r="P153">
        <f t="shared" si="61"/>
        <v>4</v>
      </c>
      <c r="Q153">
        <f t="shared" si="62"/>
        <v>1</v>
      </c>
      <c r="R153">
        <f t="shared" si="63"/>
        <v>0</v>
      </c>
      <c r="S153">
        <f t="shared" si="64"/>
        <v>0</v>
      </c>
      <c r="T153">
        <f t="shared" si="65"/>
        <v>0</v>
      </c>
      <c r="U153">
        <f t="shared" si="66"/>
        <v>0</v>
      </c>
      <c r="V153">
        <f t="shared" si="67"/>
        <v>0</v>
      </c>
      <c r="W153">
        <f>IF(ISNA(MATCH(O153,[1]Plan2!$A$1:$A$2,0)),0,1)</f>
        <v>0</v>
      </c>
      <c r="X153">
        <f>IF(ISNA(MATCH(O153+1,[1]Plan2!$A$1:$A$2,0)),0,1)</f>
        <v>0</v>
      </c>
      <c r="Y153">
        <f>IF(ISNA(MATCH(O153-1,[1]Plan2!$A$1:$A$2,0)),0,1)</f>
        <v>0</v>
      </c>
      <c r="Z153" t="s">
        <v>150</v>
      </c>
    </row>
    <row r="154" spans="1:26" x14ac:dyDescent="0.25">
      <c r="A154" t="str">
        <f t="shared" si="46"/>
        <v>2016-01-27T04:43:57-02:00</v>
      </c>
      <c r="B154">
        <f t="shared" si="47"/>
        <v>25</v>
      </c>
      <c r="C154">
        <f t="shared" si="48"/>
        <v>11</v>
      </c>
      <c r="D154" t="str">
        <f t="shared" si="49"/>
        <v>2016-01-27</v>
      </c>
      <c r="E154" t="str">
        <f t="shared" si="50"/>
        <v>04:43:57-02:00</v>
      </c>
      <c r="F154">
        <f t="shared" si="51"/>
        <v>9</v>
      </c>
      <c r="G154" t="str">
        <f t="shared" si="52"/>
        <v>04:43:57</v>
      </c>
      <c r="H154" t="str">
        <f t="shared" si="53"/>
        <v>04</v>
      </c>
      <c r="I154" t="str">
        <f t="shared" si="54"/>
        <v>43</v>
      </c>
      <c r="J154" t="str">
        <f t="shared" si="55"/>
        <v>57</v>
      </c>
      <c r="K154">
        <f t="shared" si="56"/>
        <v>4.7166666666666668</v>
      </c>
      <c r="L154" t="str">
        <f t="shared" si="57"/>
        <v>2016</v>
      </c>
      <c r="M154" t="str">
        <f t="shared" si="58"/>
        <v>01</v>
      </c>
      <c r="N154" t="str">
        <f t="shared" si="59"/>
        <v>27</v>
      </c>
      <c r="O154" s="6">
        <f t="shared" si="60"/>
        <v>42396</v>
      </c>
      <c r="P154">
        <f t="shared" si="61"/>
        <v>4</v>
      </c>
      <c r="Q154">
        <f t="shared" si="62"/>
        <v>1</v>
      </c>
      <c r="R154">
        <f t="shared" si="63"/>
        <v>0</v>
      </c>
      <c r="S154">
        <f t="shared" si="64"/>
        <v>0</v>
      </c>
      <c r="T154">
        <f t="shared" si="65"/>
        <v>0</v>
      </c>
      <c r="U154">
        <f t="shared" si="66"/>
        <v>0</v>
      </c>
      <c r="V154">
        <f t="shared" si="67"/>
        <v>0</v>
      </c>
      <c r="W154">
        <f>IF(ISNA(MATCH(O154,[1]Plan2!$A$1:$A$2,0)),0,1)</f>
        <v>0</v>
      </c>
      <c r="X154">
        <f>IF(ISNA(MATCH(O154+1,[1]Plan2!$A$1:$A$2,0)),0,1)</f>
        <v>0</v>
      </c>
      <c r="Y154">
        <f>IF(ISNA(MATCH(O154-1,[1]Plan2!$A$1:$A$2,0)),0,1)</f>
        <v>0</v>
      </c>
      <c r="Z154" t="s">
        <v>151</v>
      </c>
    </row>
    <row r="155" spans="1:26" x14ac:dyDescent="0.25">
      <c r="A155" t="str">
        <f t="shared" si="46"/>
        <v>2016-01-27T04:59:01-02:00</v>
      </c>
      <c r="B155">
        <f t="shared" si="47"/>
        <v>25</v>
      </c>
      <c r="C155">
        <f t="shared" si="48"/>
        <v>11</v>
      </c>
      <c r="D155" t="str">
        <f t="shared" si="49"/>
        <v>2016-01-27</v>
      </c>
      <c r="E155" t="str">
        <f t="shared" si="50"/>
        <v>04:59:01-02:00</v>
      </c>
      <c r="F155">
        <f t="shared" si="51"/>
        <v>9</v>
      </c>
      <c r="G155" t="str">
        <f t="shared" si="52"/>
        <v>04:59:01</v>
      </c>
      <c r="H155" t="str">
        <f t="shared" si="53"/>
        <v>04</v>
      </c>
      <c r="I155" t="str">
        <f t="shared" si="54"/>
        <v>59</v>
      </c>
      <c r="J155" t="str">
        <f t="shared" si="55"/>
        <v>01</v>
      </c>
      <c r="K155">
        <f t="shared" si="56"/>
        <v>4.9833333333333334</v>
      </c>
      <c r="L155" t="str">
        <f t="shared" si="57"/>
        <v>2016</v>
      </c>
      <c r="M155" t="str">
        <f t="shared" si="58"/>
        <v>01</v>
      </c>
      <c r="N155" t="str">
        <f t="shared" si="59"/>
        <v>27</v>
      </c>
      <c r="O155" s="6">
        <f t="shared" si="60"/>
        <v>42396</v>
      </c>
      <c r="P155">
        <f t="shared" si="61"/>
        <v>4</v>
      </c>
      <c r="Q155">
        <f t="shared" si="62"/>
        <v>1</v>
      </c>
      <c r="R155">
        <f t="shared" si="63"/>
        <v>0</v>
      </c>
      <c r="S155">
        <f t="shared" si="64"/>
        <v>0</v>
      </c>
      <c r="T155">
        <f t="shared" si="65"/>
        <v>0</v>
      </c>
      <c r="U155">
        <f t="shared" si="66"/>
        <v>0</v>
      </c>
      <c r="V155">
        <f t="shared" si="67"/>
        <v>0</v>
      </c>
      <c r="W155">
        <f>IF(ISNA(MATCH(O155,[1]Plan2!$A$1:$A$2,0)),0,1)</f>
        <v>0</v>
      </c>
      <c r="X155">
        <f>IF(ISNA(MATCH(O155+1,[1]Plan2!$A$1:$A$2,0)),0,1)</f>
        <v>0</v>
      </c>
      <c r="Y155">
        <f>IF(ISNA(MATCH(O155-1,[1]Plan2!$A$1:$A$2,0)),0,1)</f>
        <v>0</v>
      </c>
      <c r="Z155" t="s">
        <v>152</v>
      </c>
    </row>
    <row r="156" spans="1:26" x14ac:dyDescent="0.25">
      <c r="A156" t="str">
        <f t="shared" si="46"/>
        <v>2016-01-27T05:14:05-02:00</v>
      </c>
      <c r="B156">
        <f t="shared" si="47"/>
        <v>25</v>
      </c>
      <c r="C156">
        <f t="shared" si="48"/>
        <v>11</v>
      </c>
      <c r="D156" t="str">
        <f t="shared" si="49"/>
        <v>2016-01-27</v>
      </c>
      <c r="E156" t="str">
        <f t="shared" si="50"/>
        <v>05:14:05-02:00</v>
      </c>
      <c r="F156">
        <f t="shared" si="51"/>
        <v>9</v>
      </c>
      <c r="G156" t="str">
        <f t="shared" si="52"/>
        <v>05:14:05</v>
      </c>
      <c r="H156" t="str">
        <f t="shared" si="53"/>
        <v>05</v>
      </c>
      <c r="I156" t="str">
        <f t="shared" si="54"/>
        <v>14</v>
      </c>
      <c r="J156" t="str">
        <f t="shared" si="55"/>
        <v>05</v>
      </c>
      <c r="K156">
        <f t="shared" si="56"/>
        <v>5.2333333333333334</v>
      </c>
      <c r="L156" t="str">
        <f t="shared" si="57"/>
        <v>2016</v>
      </c>
      <c r="M156" t="str">
        <f t="shared" si="58"/>
        <v>01</v>
      </c>
      <c r="N156" t="str">
        <f t="shared" si="59"/>
        <v>27</v>
      </c>
      <c r="O156" s="6">
        <f t="shared" si="60"/>
        <v>42396</v>
      </c>
      <c r="P156">
        <f t="shared" si="61"/>
        <v>4</v>
      </c>
      <c r="Q156">
        <f t="shared" si="62"/>
        <v>1</v>
      </c>
      <c r="R156">
        <f t="shared" si="63"/>
        <v>0</v>
      </c>
      <c r="S156">
        <f t="shared" si="64"/>
        <v>0</v>
      </c>
      <c r="T156">
        <f t="shared" si="65"/>
        <v>0</v>
      </c>
      <c r="U156">
        <f t="shared" si="66"/>
        <v>0</v>
      </c>
      <c r="V156">
        <f t="shared" si="67"/>
        <v>0</v>
      </c>
      <c r="W156">
        <f>IF(ISNA(MATCH(O156,[1]Plan2!$A$1:$A$2,0)),0,1)</f>
        <v>0</v>
      </c>
      <c r="X156">
        <f>IF(ISNA(MATCH(O156+1,[1]Plan2!$A$1:$A$2,0)),0,1)</f>
        <v>0</v>
      </c>
      <c r="Y156">
        <f>IF(ISNA(MATCH(O156-1,[1]Plan2!$A$1:$A$2,0)),0,1)</f>
        <v>0</v>
      </c>
      <c r="Z156" t="s">
        <v>153</v>
      </c>
    </row>
    <row r="157" spans="1:26" x14ac:dyDescent="0.25">
      <c r="A157" t="str">
        <f t="shared" si="46"/>
        <v>2016-01-27T05:29:09-02:00</v>
      </c>
      <c r="B157">
        <f t="shared" si="47"/>
        <v>25</v>
      </c>
      <c r="C157">
        <f t="shared" si="48"/>
        <v>11</v>
      </c>
      <c r="D157" t="str">
        <f t="shared" si="49"/>
        <v>2016-01-27</v>
      </c>
      <c r="E157" t="str">
        <f t="shared" si="50"/>
        <v>05:29:09-02:00</v>
      </c>
      <c r="F157">
        <f t="shared" si="51"/>
        <v>9</v>
      </c>
      <c r="G157" t="str">
        <f t="shared" si="52"/>
        <v>05:29:09</v>
      </c>
      <c r="H157" t="str">
        <f t="shared" si="53"/>
        <v>05</v>
      </c>
      <c r="I157" t="str">
        <f t="shared" si="54"/>
        <v>29</v>
      </c>
      <c r="J157" t="str">
        <f t="shared" si="55"/>
        <v>09</v>
      </c>
      <c r="K157">
        <f t="shared" si="56"/>
        <v>5.4833333333333334</v>
      </c>
      <c r="L157" t="str">
        <f t="shared" si="57"/>
        <v>2016</v>
      </c>
      <c r="M157" t="str">
        <f t="shared" si="58"/>
        <v>01</v>
      </c>
      <c r="N157" t="str">
        <f t="shared" si="59"/>
        <v>27</v>
      </c>
      <c r="O157" s="6">
        <f t="shared" si="60"/>
        <v>42396</v>
      </c>
      <c r="P157">
        <f t="shared" si="61"/>
        <v>4</v>
      </c>
      <c r="Q157">
        <f t="shared" si="62"/>
        <v>1</v>
      </c>
      <c r="R157">
        <f t="shared" si="63"/>
        <v>0</v>
      </c>
      <c r="S157">
        <f t="shared" si="64"/>
        <v>0</v>
      </c>
      <c r="T157">
        <f t="shared" si="65"/>
        <v>0</v>
      </c>
      <c r="U157">
        <f t="shared" si="66"/>
        <v>0</v>
      </c>
      <c r="V157">
        <f t="shared" si="67"/>
        <v>0</v>
      </c>
      <c r="W157">
        <f>IF(ISNA(MATCH(O157,[1]Plan2!$A$1:$A$2,0)),0,1)</f>
        <v>0</v>
      </c>
      <c r="X157">
        <f>IF(ISNA(MATCH(O157+1,[1]Plan2!$A$1:$A$2,0)),0,1)</f>
        <v>0</v>
      </c>
      <c r="Y157">
        <f>IF(ISNA(MATCH(O157-1,[1]Plan2!$A$1:$A$2,0)),0,1)</f>
        <v>0</v>
      </c>
      <c r="Z157" t="s">
        <v>154</v>
      </c>
    </row>
    <row r="158" spans="1:26" x14ac:dyDescent="0.25">
      <c r="A158" t="str">
        <f t="shared" si="46"/>
        <v>2016-01-27T05:44:13-02:00</v>
      </c>
      <c r="B158">
        <f t="shared" si="47"/>
        <v>25</v>
      </c>
      <c r="C158">
        <f t="shared" si="48"/>
        <v>11</v>
      </c>
      <c r="D158" t="str">
        <f t="shared" si="49"/>
        <v>2016-01-27</v>
      </c>
      <c r="E158" t="str">
        <f t="shared" si="50"/>
        <v>05:44:13-02:00</v>
      </c>
      <c r="F158">
        <f t="shared" si="51"/>
        <v>9</v>
      </c>
      <c r="G158" t="str">
        <f t="shared" si="52"/>
        <v>05:44:13</v>
      </c>
      <c r="H158" t="str">
        <f t="shared" si="53"/>
        <v>05</v>
      </c>
      <c r="I158" t="str">
        <f t="shared" si="54"/>
        <v>44</v>
      </c>
      <c r="J158" t="str">
        <f t="shared" si="55"/>
        <v>13</v>
      </c>
      <c r="K158">
        <f t="shared" si="56"/>
        <v>5.7333333333333334</v>
      </c>
      <c r="L158" t="str">
        <f t="shared" si="57"/>
        <v>2016</v>
      </c>
      <c r="M158" t="str">
        <f t="shared" si="58"/>
        <v>01</v>
      </c>
      <c r="N158" t="str">
        <f t="shared" si="59"/>
        <v>27</v>
      </c>
      <c r="O158" s="6">
        <f t="shared" si="60"/>
        <v>42396</v>
      </c>
      <c r="P158">
        <f t="shared" si="61"/>
        <v>4</v>
      </c>
      <c r="Q158">
        <f t="shared" si="62"/>
        <v>1</v>
      </c>
      <c r="R158">
        <f t="shared" si="63"/>
        <v>0</v>
      </c>
      <c r="S158">
        <f t="shared" si="64"/>
        <v>0</v>
      </c>
      <c r="T158">
        <f t="shared" si="65"/>
        <v>0</v>
      </c>
      <c r="U158">
        <f t="shared" si="66"/>
        <v>0</v>
      </c>
      <c r="V158">
        <f t="shared" si="67"/>
        <v>0</v>
      </c>
      <c r="W158">
        <f>IF(ISNA(MATCH(O158,[1]Plan2!$A$1:$A$2,0)),0,1)</f>
        <v>0</v>
      </c>
      <c r="X158">
        <f>IF(ISNA(MATCH(O158+1,[1]Plan2!$A$1:$A$2,0)),0,1)</f>
        <v>0</v>
      </c>
      <c r="Y158">
        <f>IF(ISNA(MATCH(O158-1,[1]Plan2!$A$1:$A$2,0)),0,1)</f>
        <v>0</v>
      </c>
      <c r="Z158" t="s">
        <v>155</v>
      </c>
    </row>
    <row r="159" spans="1:26" x14ac:dyDescent="0.25">
      <c r="A159" t="str">
        <f t="shared" si="46"/>
        <v>2016-01-27T05:59:16-02:00</v>
      </c>
      <c r="B159">
        <f t="shared" si="47"/>
        <v>25</v>
      </c>
      <c r="C159">
        <f t="shared" si="48"/>
        <v>11</v>
      </c>
      <c r="D159" t="str">
        <f t="shared" si="49"/>
        <v>2016-01-27</v>
      </c>
      <c r="E159" t="str">
        <f t="shared" si="50"/>
        <v>05:59:16-02:00</v>
      </c>
      <c r="F159">
        <f t="shared" si="51"/>
        <v>9</v>
      </c>
      <c r="G159" t="str">
        <f t="shared" si="52"/>
        <v>05:59:16</v>
      </c>
      <c r="H159" t="str">
        <f t="shared" si="53"/>
        <v>05</v>
      </c>
      <c r="I159" t="str">
        <f t="shared" si="54"/>
        <v>59</v>
      </c>
      <c r="J159" t="str">
        <f t="shared" si="55"/>
        <v>16</v>
      </c>
      <c r="K159">
        <f t="shared" si="56"/>
        <v>5.9833333333333334</v>
      </c>
      <c r="L159" t="str">
        <f t="shared" si="57"/>
        <v>2016</v>
      </c>
      <c r="M159" t="str">
        <f t="shared" si="58"/>
        <v>01</v>
      </c>
      <c r="N159" t="str">
        <f t="shared" si="59"/>
        <v>27</v>
      </c>
      <c r="O159" s="6">
        <f t="shared" si="60"/>
        <v>42396</v>
      </c>
      <c r="P159">
        <f t="shared" si="61"/>
        <v>4</v>
      </c>
      <c r="Q159">
        <f t="shared" si="62"/>
        <v>1</v>
      </c>
      <c r="R159">
        <f t="shared" si="63"/>
        <v>0</v>
      </c>
      <c r="S159">
        <f t="shared" si="64"/>
        <v>0</v>
      </c>
      <c r="T159">
        <f t="shared" si="65"/>
        <v>0</v>
      </c>
      <c r="U159">
        <f t="shared" si="66"/>
        <v>0</v>
      </c>
      <c r="V159">
        <f t="shared" si="67"/>
        <v>0</v>
      </c>
      <c r="W159">
        <f>IF(ISNA(MATCH(O159,[1]Plan2!$A$1:$A$2,0)),0,1)</f>
        <v>0</v>
      </c>
      <c r="X159">
        <f>IF(ISNA(MATCH(O159+1,[1]Plan2!$A$1:$A$2,0)),0,1)</f>
        <v>0</v>
      </c>
      <c r="Y159">
        <f>IF(ISNA(MATCH(O159-1,[1]Plan2!$A$1:$A$2,0)),0,1)</f>
        <v>0</v>
      </c>
      <c r="Z159" t="s">
        <v>156</v>
      </c>
    </row>
    <row r="160" spans="1:26" x14ac:dyDescent="0.25">
      <c r="A160" t="str">
        <f t="shared" si="46"/>
        <v>2016-01-27T06:14:19-02:00</v>
      </c>
      <c r="B160">
        <f t="shared" si="47"/>
        <v>25</v>
      </c>
      <c r="C160">
        <f t="shared" si="48"/>
        <v>11</v>
      </c>
      <c r="D160" t="str">
        <f t="shared" si="49"/>
        <v>2016-01-27</v>
      </c>
      <c r="E160" t="str">
        <f t="shared" si="50"/>
        <v>06:14:19-02:00</v>
      </c>
      <c r="F160">
        <f t="shared" si="51"/>
        <v>9</v>
      </c>
      <c r="G160" t="str">
        <f t="shared" si="52"/>
        <v>06:14:19</v>
      </c>
      <c r="H160" t="str">
        <f t="shared" si="53"/>
        <v>06</v>
      </c>
      <c r="I160" t="str">
        <f t="shared" si="54"/>
        <v>14</v>
      </c>
      <c r="J160" t="str">
        <f t="shared" si="55"/>
        <v>19</v>
      </c>
      <c r="K160">
        <f t="shared" si="56"/>
        <v>6.2333333333333334</v>
      </c>
      <c r="L160" t="str">
        <f t="shared" si="57"/>
        <v>2016</v>
      </c>
      <c r="M160" t="str">
        <f t="shared" si="58"/>
        <v>01</v>
      </c>
      <c r="N160" t="str">
        <f t="shared" si="59"/>
        <v>27</v>
      </c>
      <c r="O160" s="6">
        <f t="shared" si="60"/>
        <v>42396</v>
      </c>
      <c r="P160">
        <f t="shared" si="61"/>
        <v>4</v>
      </c>
      <c r="Q160">
        <f t="shared" si="62"/>
        <v>1</v>
      </c>
      <c r="R160">
        <f t="shared" si="63"/>
        <v>0</v>
      </c>
      <c r="S160">
        <f t="shared" si="64"/>
        <v>0</v>
      </c>
      <c r="T160">
        <f t="shared" si="65"/>
        <v>0</v>
      </c>
      <c r="U160">
        <f t="shared" si="66"/>
        <v>0</v>
      </c>
      <c r="V160">
        <f t="shared" si="67"/>
        <v>0</v>
      </c>
      <c r="W160">
        <f>IF(ISNA(MATCH(O160,[1]Plan2!$A$1:$A$2,0)),0,1)</f>
        <v>0</v>
      </c>
      <c r="X160">
        <f>IF(ISNA(MATCH(O160+1,[1]Plan2!$A$1:$A$2,0)),0,1)</f>
        <v>0</v>
      </c>
      <c r="Y160">
        <f>IF(ISNA(MATCH(O160-1,[1]Plan2!$A$1:$A$2,0)),0,1)</f>
        <v>0</v>
      </c>
      <c r="Z160" t="s">
        <v>157</v>
      </c>
    </row>
    <row r="161" spans="1:26" x14ac:dyDescent="0.25">
      <c r="A161" t="str">
        <f t="shared" si="46"/>
        <v>2016-01-27T06:29:23-02:00</v>
      </c>
      <c r="B161">
        <f t="shared" si="47"/>
        <v>25</v>
      </c>
      <c r="C161">
        <f t="shared" si="48"/>
        <v>11</v>
      </c>
      <c r="D161" t="str">
        <f t="shared" si="49"/>
        <v>2016-01-27</v>
      </c>
      <c r="E161" t="str">
        <f t="shared" si="50"/>
        <v>06:29:23-02:00</v>
      </c>
      <c r="F161">
        <f t="shared" si="51"/>
        <v>9</v>
      </c>
      <c r="G161" t="str">
        <f t="shared" si="52"/>
        <v>06:29:23</v>
      </c>
      <c r="H161" t="str">
        <f t="shared" si="53"/>
        <v>06</v>
      </c>
      <c r="I161" t="str">
        <f t="shared" si="54"/>
        <v>29</v>
      </c>
      <c r="J161" t="str">
        <f t="shared" si="55"/>
        <v>23</v>
      </c>
      <c r="K161">
        <f t="shared" si="56"/>
        <v>6.4833333333333334</v>
      </c>
      <c r="L161" t="str">
        <f t="shared" si="57"/>
        <v>2016</v>
      </c>
      <c r="M161" t="str">
        <f t="shared" si="58"/>
        <v>01</v>
      </c>
      <c r="N161" t="str">
        <f t="shared" si="59"/>
        <v>27</v>
      </c>
      <c r="O161" s="6">
        <f>DATE(L161,M161,N161)</f>
        <v>42396</v>
      </c>
      <c r="P161">
        <f t="shared" si="61"/>
        <v>4</v>
      </c>
      <c r="Q161">
        <f t="shared" si="62"/>
        <v>1</v>
      </c>
      <c r="R161">
        <f t="shared" si="63"/>
        <v>0</v>
      </c>
      <c r="S161">
        <f t="shared" si="64"/>
        <v>0</v>
      </c>
      <c r="T161">
        <f t="shared" si="65"/>
        <v>0</v>
      </c>
      <c r="U161">
        <f t="shared" si="66"/>
        <v>0</v>
      </c>
      <c r="V161">
        <f t="shared" si="67"/>
        <v>0</v>
      </c>
      <c r="W161">
        <f>IF(ISNA(MATCH(O161,[1]Plan2!$A$1:$A$2,0)),0,1)</f>
        <v>0</v>
      </c>
      <c r="X161">
        <f>IF(ISNA(MATCH(O161+1,[1]Plan2!$A$1:$A$2,0)),0,1)</f>
        <v>0</v>
      </c>
      <c r="Y161">
        <f>IF(ISNA(MATCH(O161-1,[1]Plan2!$A$1:$A$2,0)),0,1)</f>
        <v>0</v>
      </c>
      <c r="Z161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cols>
    <col min="1" max="1" width="10.7109375" bestFit="1" customWidth="1"/>
  </cols>
  <sheetData>
    <row r="1" spans="1:1" x14ac:dyDescent="0.25">
      <c r="A1" s="6">
        <v>42005</v>
      </c>
    </row>
    <row r="2" spans="1:1" x14ac:dyDescent="0.25">
      <c r="A2" s="6">
        <v>42192</v>
      </c>
    </row>
    <row r="3" spans="1:1" x14ac:dyDescent="0.25">
      <c r="A3" s="6">
        <v>42289</v>
      </c>
    </row>
    <row r="4" spans="1:1" x14ac:dyDescent="0.25">
      <c r="A4" s="6">
        <v>42310</v>
      </c>
    </row>
    <row r="5" spans="1:1" x14ac:dyDescent="0.25">
      <c r="A5" s="6">
        <v>42323</v>
      </c>
    </row>
    <row r="6" spans="1:1" x14ac:dyDescent="0.25">
      <c r="A6" s="6">
        <v>42363</v>
      </c>
    </row>
    <row r="7" spans="1:1" x14ac:dyDescent="0.25">
      <c r="A7" s="6">
        <v>42370</v>
      </c>
    </row>
    <row r="8" spans="1:1" x14ac:dyDescent="0.25">
      <c r="A8" s="6">
        <v>42558</v>
      </c>
    </row>
    <row r="9" spans="1:1" x14ac:dyDescent="0.25">
      <c r="A9" s="6">
        <v>42655</v>
      </c>
    </row>
    <row r="10" spans="1:1" x14ac:dyDescent="0.25">
      <c r="A10" s="6">
        <v>42676</v>
      </c>
    </row>
    <row r="11" spans="1:1" x14ac:dyDescent="0.25">
      <c r="A11" s="6">
        <v>42689</v>
      </c>
    </row>
    <row r="12" spans="1:1" x14ac:dyDescent="0.25">
      <c r="A12" s="6">
        <v>42729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Plan1!Rotas_Longa_TOTAL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Santos Lopes</dc:creator>
  <cp:lastModifiedBy>Angélica</cp:lastModifiedBy>
  <dcterms:created xsi:type="dcterms:W3CDTF">2016-02-24T19:24:24Z</dcterms:created>
  <dcterms:modified xsi:type="dcterms:W3CDTF">2016-08-29T22:11:14Z</dcterms:modified>
</cp:coreProperties>
</file>