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drawingml.chart+xml" PartName="/xl/charts/chart7.xml"/>
  <Override ContentType="application/vnd.openxmlformats-officedocument.drawingml.chart+xml" PartName="/xl/charts/chart27.xml"/>
  <Override ContentType="application/vnd.openxmlformats-officedocument.drawingml.chart+xml" PartName="/xl/charts/chart14.xml"/>
  <Override ContentType="application/vnd.openxmlformats-officedocument.drawingml.chart+xml" PartName="/xl/charts/chart30.xml"/>
  <Override ContentType="application/vnd.openxmlformats-officedocument.drawingml.chart+xml" PartName="/xl/charts/chart18.xml"/>
  <Override ContentType="application/vnd.openxmlformats-officedocument.drawingml.chart+xml" PartName="/xl/charts/chart13.xml"/>
  <Override ContentType="application/vnd.openxmlformats-officedocument.drawingml.chart+xml" PartName="/xl/charts/chart31.xml"/>
  <Override ContentType="application/vnd.openxmlformats-officedocument.drawingml.chart+xml" PartName="/xl/charts/chart26.xml"/>
  <Override ContentType="application/vnd.openxmlformats-officedocument.drawingml.chart+xml" PartName="/xl/charts/chart2.xml"/>
  <Override ContentType="application/vnd.openxmlformats-officedocument.drawingml.chart+xml" PartName="/xl/charts/chart22.xml"/>
  <Override ContentType="application/vnd.openxmlformats-officedocument.drawingml.chart+xml" PartName="/xl/charts/chart34.xml"/>
  <Override ContentType="application/vnd.openxmlformats-officedocument.drawingml.chart+xml" PartName="/xl/charts/chart8.xml"/>
  <Override ContentType="application/vnd.openxmlformats-officedocument.drawingml.chart+xml" PartName="/xl/charts/chart17.xml"/>
  <Override ContentType="application/vnd.openxmlformats-officedocument.drawingml.chart+xml" PartName="/xl/charts/chart25.xml"/>
  <Override ContentType="application/vnd.openxmlformats-officedocument.drawingml.chart+xml" PartName="/xl/charts/chart12.xml"/>
  <Override ContentType="application/vnd.openxmlformats-officedocument.drawingml.chart+xml" PartName="/xl/charts/chart21.xml"/>
  <Override ContentType="application/vnd.openxmlformats-officedocument.drawingml.chart+xml" PartName="/xl/charts/chart3.xml"/>
  <Override ContentType="application/vnd.openxmlformats-officedocument.drawingml.chart+xml" PartName="/xl/charts/chart16.xml"/>
  <Override ContentType="application/vnd.openxmlformats-officedocument.drawingml.chart+xml" PartName="/xl/charts/chart11.xml"/>
  <Override ContentType="application/vnd.openxmlformats-officedocument.drawingml.chart+xml" PartName="/xl/charts/chart29.xml"/>
  <Override ContentType="application/vnd.openxmlformats-officedocument.drawingml.chart+xml" PartName="/xl/charts/chart4.xml"/>
  <Override ContentType="application/vnd.openxmlformats-officedocument.drawingml.chart+xml" PartName="/xl/charts/chart20.xml"/>
  <Override ContentType="application/vnd.openxmlformats-officedocument.drawingml.chart+xml" PartName="/xl/charts/chart33.xml"/>
  <Override ContentType="application/vnd.openxmlformats-officedocument.drawingml.chart+xml" PartName="/xl/charts/chart24.xml"/>
  <Override ContentType="application/vnd.openxmlformats-officedocument.drawingml.chart+xml" PartName="/xl/charts/chart1.xml"/>
  <Override ContentType="application/vnd.openxmlformats-officedocument.drawingml.chart+xml" PartName="/xl/charts/chart28.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5.xml"/>
  <Override ContentType="application/vnd.openxmlformats-officedocument.drawingml.chart+xml" PartName="/xl/charts/chart9.xml"/>
  <Override ContentType="application/vnd.openxmlformats-officedocument.drawingml.chart+xml" PartName="/xl/charts/chart19.xml"/>
  <Override ContentType="application/vnd.openxmlformats-officedocument.drawingml.chart+xml" PartName="/xl/charts/chart32.xml"/>
  <Override ContentType="application/vnd.openxmlformats-officedocument.drawingml.chart+xml" PartName="/xl/charts/chart5.xml"/>
  <Override ContentType="application/vnd.openxmlformats-officedocument.drawingml.chart+xml" PartName="/xl/charts/chart23.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ício" sheetId="1" r:id="rId3"/>
    <sheet state="visible" name="Questionário de Perfil (A)" sheetId="2" r:id="rId4"/>
    <sheet state="visible" name="SUS Adaptativo (A)" sheetId="3" r:id="rId5"/>
    <sheet state="visible" name="SUS Tradicional (A)" sheetId="4" r:id="rId6"/>
    <sheet state="visible" name="SUS Wilcoxon" sheetId="5" r:id="rId7"/>
    <sheet state="visible" name="AttrakDiff Adaptativo (A)" sheetId="6" r:id="rId8"/>
    <sheet state="visible" name="AttrakDiff Tradicional (A)" sheetId="7" r:id="rId9"/>
    <sheet state="visible" name="AttrakDiff Wilcoxon" sheetId="8" r:id="rId10"/>
    <sheet state="visible" name="Emotiv (A)" sheetId="9" r:id="rId11"/>
    <sheet state="visible" name="Emotiv Wilcoxon" sheetId="10" r:id="rId12"/>
    <sheet state="visible" name="BrainMap (A)" sheetId="11" r:id="rId13"/>
    <sheet state="visible" name="Performance (A)" sheetId="12" r:id="rId14"/>
    <sheet state="visible" name="Performance Wilcoxon" sheetId="13" r:id="rId15"/>
    <sheet state="visible" name="Correlações" sheetId="14" r:id="rId16"/>
    <sheet state="visible" name="SUS VS ATTRAK" sheetId="15" r:id="rId17"/>
    <sheet state="visible" name="Questionário de Perfil (P)" sheetId="16" r:id="rId18"/>
    <sheet state="visible" name="SUS Adaptativo (P)" sheetId="17" r:id="rId19"/>
    <sheet state="visible" name="SUS Tradicional (P)" sheetId="18" r:id="rId20"/>
    <sheet state="visible" name="AttrakDiff Adaptativo (P)" sheetId="19" r:id="rId21"/>
    <sheet state="visible" name="AttrakDiff Tradicional (P)" sheetId="20" r:id="rId22"/>
    <sheet state="visible" name="Emotiv (P)" sheetId="21" r:id="rId23"/>
    <sheet state="visible" name="Performance (P)" sheetId="22" r:id="rId24"/>
    <sheet state="visible" name="Picos de Emoções (P)" sheetId="23" r:id="rId25"/>
    <sheet state="visible" name="Myo (P)" sheetId="24" r:id="rId26"/>
  </sheets>
  <definedNames/>
  <calcPr/>
</workbook>
</file>

<file path=xl/sharedStrings.xml><?xml version="1.0" encoding="utf-8"?>
<sst xmlns="http://schemas.openxmlformats.org/spreadsheetml/2006/main" count="3322" uniqueCount="810">
  <si>
    <t>Timestamp</t>
  </si>
  <si>
    <t xml:space="preserve">Qual é a sua faixa etária? </t>
  </si>
  <si>
    <t xml:space="preserve">Qual é o seu sexo? </t>
  </si>
  <si>
    <t>Com qual frequência você utiliza computador?</t>
  </si>
  <si>
    <t>Há quanto tempo você utiliza smartphone?</t>
  </si>
  <si>
    <t>Com que frequência você utiliza smartphone para jogar?</t>
  </si>
  <si>
    <t>Com que frequência você utiliza console de mesa para jogar?</t>
  </si>
  <si>
    <t>Com que frequência você utiliza computador para jogar?</t>
  </si>
  <si>
    <t>Você já jogou o jogo Guardian of Eternity?</t>
  </si>
  <si>
    <t>Qual(is) o(s) gênero(s) de jogo(s) preferido(s)?</t>
  </si>
  <si>
    <t>SESSÃO ID (Para uso do moderador)</t>
  </si>
  <si>
    <t>Entre 18 e 30 anos</t>
  </si>
  <si>
    <t>UNIVERSIDADE FEDERAL FLUMINENSE
INSTITUTO DE COMPUTAÇÃO
DEPARTAMENTO DE CIÊNCIA DA COMPUTAÇÃO</t>
  </si>
  <si>
    <t>Masculino</t>
  </si>
  <si>
    <t>Entre 3 e 4 vezes por semana</t>
  </si>
  <si>
    <t>Há mais de 2 anos</t>
  </si>
  <si>
    <t>Menos de 2 vezes por semana</t>
  </si>
  <si>
    <t>Nenhuma</t>
  </si>
  <si>
    <t>Não</t>
  </si>
  <si>
    <t>Corrida, Estratégia, Luta, Quebra-cabeça</t>
  </si>
  <si>
    <t>sec_02</t>
  </si>
  <si>
    <t>Estratégia, Quebra-cabeça</t>
  </si>
  <si>
    <t>sec_01</t>
  </si>
  <si>
    <t>7 vezes ou mais por semana</t>
  </si>
  <si>
    <t>Entre 2 e 4 vezes por semana</t>
  </si>
  <si>
    <t>Corrida, Luta, Quebra-cabeça, Simulação, Outro(s). Por favor, informe-o(s) _________________________________________</t>
  </si>
  <si>
    <t>sec_03</t>
  </si>
  <si>
    <t>Feminino</t>
  </si>
  <si>
    <t>Entre 5 e 6 vezes por semana</t>
  </si>
  <si>
    <t>Aventura, Jogos Casuais: cartas, candy crush e outros, Estratégia, Luta</t>
  </si>
  <si>
    <t>sec_04</t>
  </si>
  <si>
    <t>Aventura, Estratégia</t>
  </si>
  <si>
    <t>sec_05</t>
  </si>
  <si>
    <t>Corrida, Esporte, Simulação</t>
  </si>
  <si>
    <t>sec_06</t>
  </si>
  <si>
    <t>Entre 4 e 6 vezes por semana</t>
  </si>
  <si>
    <t>Aventura, Luta</t>
  </si>
  <si>
    <t>sec_07</t>
  </si>
  <si>
    <t>Entre 1 ano e 2 anos</t>
  </si>
  <si>
    <t>Quebra-cabeça</t>
  </si>
  <si>
    <t>sec_08</t>
  </si>
  <si>
    <t>Aventura, Jogos Casuais: cartas, candy crush e outros</t>
  </si>
  <si>
    <t>sec_09</t>
  </si>
  <si>
    <t>Aventura</t>
  </si>
  <si>
    <t>sec_12</t>
  </si>
  <si>
    <t>Aventura, Corrida, Estratégia, Luta, Simulação, RPG</t>
  </si>
  <si>
    <t>sec_13</t>
  </si>
  <si>
    <t>Até 2 vezes por semana</t>
  </si>
  <si>
    <t>Aventura, Jogos Casuais: cartas, candy crush e outros, Estratégia, Realidade Aumentada: Pokemon GO, Simulação</t>
  </si>
  <si>
    <t>sec_10</t>
  </si>
  <si>
    <t>Projeto: Avaliação da Experiência do Usuário em um Sistema Interativo</t>
  </si>
  <si>
    <t>7 ou mais vezes por semana</t>
  </si>
  <si>
    <t>Jogos Casuais: cartas, candy crush e outros, Estratégia, Realidade Aumentada: Pokemon GO, Simulação</t>
  </si>
  <si>
    <t>sec_11</t>
  </si>
  <si>
    <t>backup</t>
  </si>
  <si>
    <t>Alunos: Adriel Araujo, Bruno Olimpio, Érica Mourão, Guilherme Alves, Jose Santos</t>
  </si>
  <si>
    <t>Planilha para Coleta de Dados</t>
  </si>
  <si>
    <t>Descrição:</t>
  </si>
  <si>
    <t>Esta planilha tem por objetivo coletar os dados dos participantes durante e após o Teste de Usabilidade.</t>
  </si>
  <si>
    <t>Histórico:</t>
  </si>
  <si>
    <t xml:space="preserve">Teste Piloto realizado em   18/11/2016 - 10:00 às 13:00 - sala 313 do IC UFF </t>
  </si>
  <si>
    <t>Dia 01/12 - Cópia da aba de pré-teste e piloto para Aba com sufixo (P), de Piloto. Aba utilizada nos testes será a com sufixo (A), de Ativa.</t>
  </si>
  <si>
    <t>Questões sobre Satisfação [Gostaria de utilizar este controle frequentemente]</t>
  </si>
  <si>
    <t>Questões sobre Satisfação [Achei este controle complexo]</t>
  </si>
  <si>
    <t>Questões sobre Satisfação [Achei fácil de utilizar este controle]</t>
  </si>
  <si>
    <t>Questões sobre Satisfação [Precisaria de ajuda especializada para utilizar este controle]</t>
  </si>
  <si>
    <t>Questões sobre Satisfação [Achei que as várias funções do controle estavam bem integradas]</t>
  </si>
  <si>
    <t>Questões sobre Satisfação [Achei que havia muita inconsistência no controle]</t>
  </si>
  <si>
    <t>Questões sobre Satisfação [Imagino que a maioria das pessoas aprenderia a utilizar este controle rapidamente]</t>
  </si>
  <si>
    <t>Questões sobre Satisfação [Achei o controle muito incomodo de utilizar]</t>
  </si>
  <si>
    <t>Questões sobre Satisfação [Me senti muito seguro utilizando este controle]</t>
  </si>
  <si>
    <t>Questões sobre Satisfação [Precisaria aprender muitas coisas antes de utilizar este controle]</t>
  </si>
  <si>
    <t>ID da Sessão (para uso do moderador)</t>
  </si>
  <si>
    <t>Concordo fortemente</t>
  </si>
  <si>
    <t>Discordo</t>
  </si>
  <si>
    <t>Concordo</t>
  </si>
  <si>
    <t>Neutro</t>
  </si>
  <si>
    <t>Discordo fortemente</t>
  </si>
  <si>
    <t>Questão número:</t>
  </si>
  <si>
    <t>Transformação da resposta 
do tipo texto para número.
Discordo Fortemente=1
Discordo=2
Neutro=3
Concordo=4
Concordo Fortemente=5</t>
  </si>
  <si>
    <t>ID da Sessão  (para uso do moderador)</t>
  </si>
  <si>
    <t>Diminui da Resposta -1 ou -5:</t>
  </si>
  <si>
    <t>Score SUS (Total x 2,5)</t>
  </si>
  <si>
    <t>Transformação para valores diminuidos de 1 ou 5</t>
  </si>
  <si>
    <t>Formula de transformacao na celula B21</t>
  </si>
  <si>
    <t>SUS Score</t>
  </si>
  <si>
    <t>Resultado na Coluna L</t>
  </si>
  <si>
    <t>Score SUS (Média dos 10)</t>
  </si>
  <si>
    <t>Score SUS (DesvioPadrao)</t>
  </si>
  <si>
    <t>Score SUS (Erro Padrão)</t>
  </si>
  <si>
    <t>Score SUS (Margem de Erro)</t>
  </si>
  <si>
    <t>Intervalo de Confiança de 95% (para mais e para menos)</t>
  </si>
  <si>
    <t>Temos erro de 5% com Confiança de 95%</t>
  </si>
  <si>
    <t>Tamanho da amostra</t>
  </si>
  <si>
    <t>Wilcoxon</t>
  </si>
  <si>
    <t>Teste não paramétrico de Wilcoxon para variáveis dependentes - amostra pareada</t>
  </si>
  <si>
    <t>Media por Usuário SUS</t>
  </si>
  <si>
    <t>TESTE DE WILCOXON - PAREADO</t>
  </si>
  <si>
    <t>Controle Adaptativo</t>
  </si>
  <si>
    <t>Controle Tradicional</t>
  </si>
  <si>
    <t>Resultados da Análise</t>
  </si>
  <si>
    <t>Tabela da Estatística do Teste (Wilcoxon)</t>
  </si>
  <si>
    <t>Informações</t>
  </si>
  <si>
    <t>Valores</t>
  </si>
  <si>
    <t>Estatística</t>
  </si>
  <si>
    <t>P-valor</t>
  </si>
  <si>
    <t>0,3615</t>
  </si>
  <si>
    <t>Hipótese Nula</t>
  </si>
  <si>
    <t>Limite Inferior</t>
  </si>
  <si>
    <t>(Pseudo) Mediana</t>
  </si>
  <si>
    <t>Limite Superior</t>
  </si>
  <si>
    <t>Nível de Confiança</t>
  </si>
  <si>
    <t>0,95</t>
  </si>
  <si>
    <t>Para cada par de palavras em uma linha, selecione um único valor, entre 1 e 7, que mais se aproxima da sua percepção em relação ao Uso do Controle Adaptativo. O valor mais próximo da palavra representa o quanto a palavra foi percebida.</t>
  </si>
  <si>
    <t/>
  </si>
  <si>
    <t>Usuário ID</t>
  </si>
  <si>
    <t>Questão número</t>
  </si>
  <si>
    <t>MEDIA</t>
  </si>
  <si>
    <t>DESVIO PADRAO</t>
  </si>
  <si>
    <t>ESCALA</t>
  </si>
  <si>
    <t>VALORES MÉDIOS DAS DIMENSOES (DE -3 A 3)</t>
  </si>
  <si>
    <t>MEDIA (7 PONTOS - 4)</t>
  </si>
  <si>
    <t>PQ</t>
  </si>
  <si>
    <t>HQI</t>
  </si>
  <si>
    <t>HQS</t>
  </si>
  <si>
    <t>ATT</t>
  </si>
  <si>
    <t>ADJETIVO ESQ</t>
  </si>
  <si>
    <t>ADJETIVO DIR</t>
  </si>
  <si>
    <t>Amigável</t>
  </si>
  <si>
    <t>Não Amigável</t>
  </si>
  <si>
    <t>Não Conectado</t>
  </si>
  <si>
    <t>Conectado</t>
  </si>
  <si>
    <t>HQ</t>
  </si>
  <si>
    <t>Agradável</t>
  </si>
  <si>
    <t>Desagradável</t>
  </si>
  <si>
    <t>Original</t>
  </si>
  <si>
    <t>Convencional</t>
  </si>
  <si>
    <t>Simples</t>
  </si>
  <si>
    <t>Complicado</t>
  </si>
  <si>
    <t>Profissional</t>
  </si>
  <si>
    <t>Não Profissional</t>
  </si>
  <si>
    <t>Feio</t>
  </si>
  <si>
    <t>Bonito</t>
  </si>
  <si>
    <t>Prático</t>
  </si>
  <si>
    <t>Não Prático</t>
  </si>
  <si>
    <t>Atraente</t>
  </si>
  <si>
    <t>Não Atraente</t>
  </si>
  <si>
    <t>Difícil</t>
  </si>
  <si>
    <t>Fácil</t>
  </si>
  <si>
    <t>Estiloso</t>
  </si>
  <si>
    <t>Sem Estilo</t>
  </si>
  <si>
    <t>Previsível</t>
  </si>
  <si>
    <t>Imprevisível</t>
  </si>
  <si>
    <t>Baixa Qualidade</t>
  </si>
  <si>
    <t>Alta Qualidade</t>
  </si>
  <si>
    <t>Pouco Imersivo</t>
  </si>
  <si>
    <t>Muito Imersivo</t>
  </si>
  <si>
    <t>Me Aproxima do Jogo</t>
  </si>
  <si>
    <t>Me Afasta do Jogo</t>
  </si>
  <si>
    <t>Não Apresentável</t>
  </si>
  <si>
    <t>Apresentável</t>
  </si>
  <si>
    <t>Não Convidativo</t>
  </si>
  <si>
    <t>Convidativo</t>
  </si>
  <si>
    <t>Sem Imaginação</t>
  </si>
  <si>
    <t>Criativo</t>
  </si>
  <si>
    <t>Bom</t>
  </si>
  <si>
    <t>Ruim</t>
  </si>
  <si>
    <t>Confuso</t>
  </si>
  <si>
    <t>Claro</t>
  </si>
  <si>
    <t>Repulsivo</t>
  </si>
  <si>
    <t>Fascinante</t>
  </si>
  <si>
    <t>Ousado</t>
  </si>
  <si>
    <t>Cauteloso</t>
  </si>
  <si>
    <t>Inovador</t>
  </si>
  <si>
    <t>Conservador</t>
  </si>
  <si>
    <t>Entediante</t>
  </si>
  <si>
    <t>Cativante</t>
  </si>
  <si>
    <t>Pouco Desafiador</t>
  </si>
  <si>
    <t>Desafiador</t>
  </si>
  <si>
    <t>Motivador</t>
  </si>
  <si>
    <t>Desencorajador</t>
  </si>
  <si>
    <t>Diferente</t>
  </si>
  <si>
    <t>Comum</t>
  </si>
  <si>
    <t>Não Manipulável</t>
  </si>
  <si>
    <t>Manipulável</t>
  </si>
  <si>
    <t>Mais Perto das Pessoas</t>
  </si>
  <si>
    <t>Mais Afastado</t>
  </si>
  <si>
    <t>LEGENDA</t>
  </si>
  <si>
    <t>HEDONIC QUALITY STIMULUS - Qualidade Hedonica - Estimulo</t>
  </si>
  <si>
    <t>HEDONIC QUALITY IDENTITY - Qualidade Hedonica - Identidade</t>
  </si>
  <si>
    <t>ATTRACTIVENESS - Atratividade</t>
  </si>
  <si>
    <t>PRAGMATIC QUALITY - Qualidade Pragmatica</t>
  </si>
  <si>
    <t>NO GERAL, TEMOS:</t>
  </si>
  <si>
    <t>Media por Usuário AtrakDiff</t>
  </si>
  <si>
    <t>Escala</t>
  </si>
  <si>
    <t>18,5</t>
  </si>
  <si>
    <t>17,5</t>
  </si>
  <si>
    <t>5,5</t>
  </si>
  <si>
    <t>0,6771</t>
  </si>
  <si>
    <t>0,0283</t>
  </si>
  <si>
    <t>0,6344</t>
  </si>
  <si>
    <t>ATTRAKDIFF</t>
  </si>
  <si>
    <t xml:space="preserve">Médias por Escala e por Usuários </t>
  </si>
  <si>
    <t>TESTE DE WILCOXON - PAREADO - ADAPTATIVO MAIOR QUE TRADICIONAL</t>
  </si>
  <si>
    <t>Escala PQ</t>
  </si>
  <si>
    <t>Escala HQI</t>
  </si>
  <si>
    <t>Escala HQS</t>
  </si>
  <si>
    <t>Escala ATT</t>
  </si>
  <si>
    <t>Inf</t>
  </si>
  <si>
    <t>Emoções (Significante se p &lt; 0.05)</t>
  </si>
  <si>
    <t>Media por Emotiv</t>
  </si>
  <si>
    <t>Engajamento</t>
  </si>
  <si>
    <t>Animação</t>
  </si>
  <si>
    <t>Interesse</t>
  </si>
  <si>
    <t>Relaxamento</t>
  </si>
  <si>
    <t>Stress</t>
  </si>
  <si>
    <t>Foco</t>
  </si>
  <si>
    <t>0,8539</t>
  </si>
  <si>
    <t>0,0141</t>
  </si>
  <si>
    <t>0,5245</t>
  </si>
  <si>
    <t>0,3997</t>
  </si>
  <si>
    <t>0,0245</t>
  </si>
  <si>
    <t>43,5</t>
  </si>
  <si>
    <t>24,5</t>
  </si>
  <si>
    <t>34,5</t>
  </si>
  <si>
    <t>0,5</t>
  </si>
  <si>
    <t>0,8</t>
  </si>
  <si>
    <t>EMOTIV</t>
  </si>
  <si>
    <t>Data</t>
  </si>
  <si>
    <t>Etiqueta</t>
  </si>
  <si>
    <t>Delta</t>
  </si>
  <si>
    <t>Theta</t>
  </si>
  <si>
    <t>Alpha</t>
  </si>
  <si>
    <t>Beta</t>
  </si>
  <si>
    <t>Delta (0.5-4Hz)</t>
  </si>
  <si>
    <t>Indica sono profundo, sossego, e, inversamente, excitação ou agitação quando as ondas delta são suprimidas</t>
  </si>
  <si>
    <t>Theta (4-8Hz)</t>
  </si>
  <si>
    <t>Indica estados de meditação profunda, de sonhar acordado e tarefas automáticas</t>
  </si>
  <si>
    <t>Alpha (8-15Hz)</t>
  </si>
  <si>
    <t>Indica alerta relaxado, estados repousantes e meditativas</t>
  </si>
  <si>
    <t>Beta (15-30Hz)</t>
  </si>
  <si>
    <t>Indica a vigília, o estado de alerta, o envolvimento mental e processamento consciente de informações.</t>
  </si>
  <si>
    <t>Performance do Jogo</t>
  </si>
  <si>
    <t>Fase 1</t>
  </si>
  <si>
    <t>Fase 2</t>
  </si>
  <si>
    <t>Duração</t>
  </si>
  <si>
    <t>0,375</t>
  </si>
  <si>
    <t>0,4443</t>
  </si>
  <si>
    <t>Qtd Vidas Iniciais</t>
  </si>
  <si>
    <t>N/A</t>
  </si>
  <si>
    <t>Qtd Vidas Finais</t>
  </si>
  <si>
    <t>0,0207</t>
  </si>
  <si>
    <t>0,8211</t>
  </si>
  <si>
    <t>Mortes</t>
  </si>
  <si>
    <t>0,1883</t>
  </si>
  <si>
    <t>0,9301</t>
  </si>
  <si>
    <t>Solicitação de ajuda</t>
  </si>
  <si>
    <t>PERFORMANCE</t>
  </si>
  <si>
    <t>FASE 1</t>
  </si>
  <si>
    <t>Duração (segundos)</t>
  </si>
  <si>
    <t>Solicitações de ajuda</t>
  </si>
  <si>
    <t>DURACAO</t>
  </si>
  <si>
    <t>QTD VIDAS INICIAIS</t>
  </si>
  <si>
    <t>QTD VIDAS FINAIS</t>
  </si>
  <si>
    <t>MORTES</t>
  </si>
  <si>
    <t>SOLICITACAO DE AJUDA</t>
  </si>
  <si>
    <t>NÃO É POSSÍVEL FAZER POIS NÃO HÁ DIFERENCA DE VALORES</t>
  </si>
  <si>
    <t>25,5</t>
  </si>
  <si>
    <t>3,75E-05</t>
  </si>
  <si>
    <t>0,9</t>
  </si>
  <si>
    <t>FASE 2</t>
  </si>
  <si>
    <t>35,5</t>
  </si>
  <si>
    <t>3,17E-05</t>
  </si>
  <si>
    <t>2,96E-05</t>
  </si>
  <si>
    <t xml:space="preserve">Correlações </t>
  </si>
  <si>
    <t>Métrica 1</t>
  </si>
  <si>
    <t>Forma de Captura</t>
  </si>
  <si>
    <t>Métrica 2</t>
  </si>
  <si>
    <t>Performance</t>
  </si>
  <si>
    <t>Dados de Performance do jogo</t>
  </si>
  <si>
    <t>Emoção - Estresse</t>
  </si>
  <si>
    <t>Emotive/Brain Map</t>
  </si>
  <si>
    <t>Esforço Físico</t>
  </si>
  <si>
    <t>Myo</t>
  </si>
  <si>
    <t>Qualidade Hedônica</t>
  </si>
  <si>
    <t>Questionário AttrakDiff</t>
  </si>
  <si>
    <t>Emoção - Interesse</t>
  </si>
  <si>
    <t>Usaremos Correlação de Pearson</t>
  </si>
  <si>
    <t>Correlação de Pearson</t>
  </si>
  <si>
    <t>Matriz de Correlação</t>
  </si>
  <si>
    <t>Controle</t>
  </si>
  <si>
    <t>Fase</t>
  </si>
  <si>
    <t>Quant. Vidas inicial</t>
  </si>
  <si>
    <t>Quant. Vidas final</t>
  </si>
  <si>
    <t>Tradicional</t>
  </si>
  <si>
    <t>Adaptativo</t>
  </si>
  <si>
    <t>Controle Adptativo</t>
  </si>
  <si>
    <t>Pontos</t>
  </si>
  <si>
    <t>Vidas</t>
  </si>
  <si>
    <t xml:space="preserve">Adaptativo
</t>
  </si>
  <si>
    <t>Correlação SUS X PQ</t>
  </si>
  <si>
    <t xml:space="preserve">Correlação SUS X HQI
</t>
  </si>
  <si>
    <t>Correlação SUS X HQS</t>
  </si>
  <si>
    <t xml:space="preserve">Correlação SUS X ATT
</t>
  </si>
  <si>
    <t>The value of R is -0.4452. Although technically a negative correlation, the relationship between your variables is only weak (nb. the nearer the value is to zero, the weaker the relationship).The value of R2, the coefficient of determination, is 0.1982. (Correlação fraca negativa)</t>
  </si>
  <si>
    <t>The value of R is 0.1821. Although technically a positive correlation, the relationship between your variables is weak (nb. the nearer the value is to zero, the weaker the relationship). (Correlação fraca positiva)</t>
  </si>
  <si>
    <t>The value of R is -0.4455. Although technically a negative correlation, the relationship between your variables is only weak (nb. the nearer the value is to zero, the weaker the relationship). (Correlação fraca negativa)</t>
  </si>
  <si>
    <t>The value of R is -0.4493. Although technically a negative correlation, the relationship between your variables is only weak (nb. the nearer the value is to zero, the weaker the relationship). (Correlação fraca negativa)</t>
  </si>
  <si>
    <t xml:space="preserve">Tradicional
</t>
  </si>
  <si>
    <t>The value of R is -0.2832. Although technically a negative correlation, the relationship between your variables is only weak (nb. the nearer the value is to zero, the weaker the relationship).</t>
  </si>
  <si>
    <t>The value of R is 0.3843. Although technically a positive correlation, the relationship between your variables is weak (nb. the nearer the value is to zero, the weaker the relationship).</t>
  </si>
  <si>
    <t>The value of R is -0.2546. Although technically a negative correlation, the relationship between your variables is only weak (nb. the nearer the value is to zero, the weaker the relationship).</t>
  </si>
  <si>
    <t>The value of R is 0.0234. Although technically a positive correlation, the relationship between your variables is weak (nb. the nearer the value is to zero, the weaker the relationship).</t>
  </si>
  <si>
    <t>Você já jogou o Sonic? - Retirar</t>
  </si>
  <si>
    <t>Entre 41 e 50 anos</t>
  </si>
  <si>
    <t>Jogos Casuais: cartas, candy crush e outros, Corrida</t>
  </si>
  <si>
    <t>P_001</t>
  </si>
  <si>
    <t>Entre 31 e 40 anos</t>
  </si>
  <si>
    <t>Aventura, Jogos Casuais: cartas, candy crush e outros, Corrida</t>
  </si>
  <si>
    <t>P_002</t>
  </si>
  <si>
    <t>Escala_PQ__A</t>
  </si>
  <si>
    <t>Escala_PQ___T</t>
  </si>
  <si>
    <t>Escala_HQI___A</t>
  </si>
  <si>
    <t>Escala_HQI___T</t>
  </si>
  <si>
    <t>Escala_HQS___A</t>
  </si>
  <si>
    <t>Escala_HQS___T</t>
  </si>
  <si>
    <t>Engajamento____A</t>
  </si>
  <si>
    <t>Engajamento____T</t>
  </si>
  <si>
    <t>Animacao___A</t>
  </si>
  <si>
    <t>Animacao___T</t>
  </si>
  <si>
    <t>Interesse___A</t>
  </si>
  <si>
    <t>Interesse___T</t>
  </si>
  <si>
    <t>Relaxamento___A</t>
  </si>
  <si>
    <t>Relaxamento___T</t>
  </si>
  <si>
    <t>Stress___A</t>
  </si>
  <si>
    <t>Stress___T</t>
  </si>
  <si>
    <t>Foco___A</t>
  </si>
  <si>
    <t>Foco___T</t>
  </si>
  <si>
    <t>1</t>
  </si>
  <si>
    <t>0,159039879</t>
  </si>
  <si>
    <t>-0,335880008</t>
  </si>
  <si>
    <t>0,174533313</t>
  </si>
  <si>
    <t>0,294130552</t>
  </si>
  <si>
    <t>-0,413898558</t>
  </si>
  <si>
    <t>-0,131763157</t>
  </si>
  <si>
    <t>-0,250424795</t>
  </si>
  <si>
    <t>0,517448425</t>
  </si>
  <si>
    <t>0,482150675</t>
  </si>
  <si>
    <t>0,421922631</t>
  </si>
  <si>
    <t>0,280511801</t>
  </si>
  <si>
    <t>0,629071957</t>
  </si>
  <si>
    <t>-0,235447765</t>
  </si>
  <si>
    <t>0,303096892</t>
  </si>
  <si>
    <t>0,206478755</t>
  </si>
  <si>
    <t>-0,107670306</t>
  </si>
  <si>
    <t>-0,10661137</t>
  </si>
  <si>
    <t>0,197967014</t>
  </si>
  <si>
    <t>-0,23571337</t>
  </si>
  <si>
    <t>0,41439514</t>
  </si>
  <si>
    <t>0,580769836</t>
  </si>
  <si>
    <t>0,670089618</t>
  </si>
  <si>
    <t>-0,254254426</t>
  </si>
  <si>
    <t>-0,350147871</t>
  </si>
  <si>
    <t>0,478370625</t>
  </si>
  <si>
    <t>-0,530513976</t>
  </si>
  <si>
    <t>-0,234686662</t>
  </si>
  <si>
    <t>-0,013910409</t>
  </si>
  <si>
    <t>0,117929075</t>
  </si>
  <si>
    <t>0,158860636</t>
  </si>
  <si>
    <t>-0,807143892</t>
  </si>
  <si>
    <t>-0,065897349</t>
  </si>
  <si>
    <t>-0,12174142</t>
  </si>
  <si>
    <t>0,016824165</t>
  </si>
  <si>
    <t>0,117891641</t>
  </si>
  <si>
    <t>0,368724354</t>
  </si>
  <si>
    <t>0,378548755</t>
  </si>
  <si>
    <t>-0,002320831</t>
  </si>
  <si>
    <t>-0,022660432</t>
  </si>
  <si>
    <t>0,902673529</t>
  </si>
  <si>
    <t>-0,135623801</t>
  </si>
  <si>
    <t>-0,179158712</t>
  </si>
  <si>
    <t>-0,004365448</t>
  </si>
  <si>
    <t>-0,05227386</t>
  </si>
  <si>
    <t>0,958044517</t>
  </si>
  <si>
    <t>0,41120231</t>
  </si>
  <si>
    <t>-0,036145409</t>
  </si>
  <si>
    <t>-0,571619863</t>
  </si>
  <si>
    <t>0,254927175</t>
  </si>
  <si>
    <t>0,235221476</t>
  </si>
  <si>
    <t>-0,254568458</t>
  </si>
  <si>
    <t>-0,618394043</t>
  </si>
  <si>
    <t>-0,564633348</t>
  </si>
  <si>
    <t>0,683172825</t>
  </si>
  <si>
    <t>0,706477211</t>
  </si>
  <si>
    <t>0,789456818</t>
  </si>
  <si>
    <t>0,326248044</t>
  </si>
  <si>
    <t>-0,317928164</t>
  </si>
  <si>
    <t>0,521108445</t>
  </si>
  <si>
    <t>0,532241282</t>
  </si>
  <si>
    <t>-0,500403067</t>
  </si>
  <si>
    <t>-0,351686178</t>
  </si>
  <si>
    <t>-0,353347175</t>
  </si>
  <si>
    <t>0,664714882</t>
  </si>
  <si>
    <t>0,69304556</t>
  </si>
  <si>
    <t>0,004447906</t>
  </si>
  <si>
    <t>-0,459742839</t>
  </si>
  <si>
    <t>-0,722648072</t>
  </si>
  <si>
    <t>-0,177471366</t>
  </si>
  <si>
    <t>-0,014881971</t>
  </si>
  <si>
    <t>-0,329313202</t>
  </si>
  <si>
    <t>-0,727334067</t>
  </si>
  <si>
    <t>-0,695512821</t>
  </si>
  <si>
    <t>0,191109619</t>
  </si>
  <si>
    <t>0,134195581</t>
  </si>
  <si>
    <t>-0,032064689</t>
  </si>
  <si>
    <t>-0,345393153</t>
  </si>
  <si>
    <t>-0,555227643</t>
  </si>
  <si>
    <t>0,191121359</t>
  </si>
  <si>
    <t>0,040702507</t>
  </si>
  <si>
    <t>-0,339205615</t>
  </si>
  <si>
    <t>-0,871778374</t>
  </si>
  <si>
    <t>-0,661840094</t>
  </si>
  <si>
    <t>0,222093747</t>
  </si>
  <si>
    <t>0,212809486</t>
  </si>
  <si>
    <t>0,389242126</t>
  </si>
  <si>
    <t>-0,154895288</t>
  </si>
  <si>
    <t>0,008751851</t>
  </si>
  <si>
    <t>0,596740206</t>
  </si>
  <si>
    <t>0,132660856</t>
  </si>
  <si>
    <t>-0,275661487</t>
  </si>
  <si>
    <t>-0,02154352</t>
  </si>
  <si>
    <t>0,089713946</t>
  </si>
  <si>
    <t>0,590142935</t>
  </si>
  <si>
    <t>0,562949962</t>
  </si>
  <si>
    <t>0,468536048</t>
  </si>
  <si>
    <t>-0,35368654</t>
  </si>
  <si>
    <t>-0,112232679</t>
  </si>
  <si>
    <t>0,561569236</t>
  </si>
  <si>
    <t>0,007793758</t>
  </si>
  <si>
    <t>-0,277619395</t>
  </si>
  <si>
    <t>-0,091218079</t>
  </si>
  <si>
    <t>0,044289658</t>
  </si>
  <si>
    <t>0,538729705</t>
  </si>
  <si>
    <t>0,509953837</t>
  </si>
  <si>
    <t>0,446202351</t>
  </si>
  <si>
    <t>-0,06122973</t>
  </si>
  <si>
    <t>0,049834018</t>
  </si>
  <si>
    <t>0,403445338</t>
  </si>
  <si>
    <t>0,071500878</t>
  </si>
  <si>
    <t>-0,050486074</t>
  </si>
  <si>
    <t>0,111561614</t>
  </si>
  <si>
    <t>0,240362549</t>
  </si>
  <si>
    <t>0,824615787</t>
  </si>
  <si>
    <t>0,806254312</t>
  </si>
  <si>
    <t>0,523635501</t>
  </si>
  <si>
    <t>-0,161680717</t>
  </si>
  <si>
    <t>-0,128098103</t>
  </si>
  <si>
    <t>0,400427484</t>
  </si>
  <si>
    <t>0,081820723</t>
  </si>
  <si>
    <t>-0,096611288</t>
  </si>
  <si>
    <t>0,016898065</t>
  </si>
  <si>
    <t>0,133231628</t>
  </si>
  <si>
    <t>0,837177184</t>
  </si>
  <si>
    <t>0,847389882</t>
  </si>
  <si>
    <t>Matriz de P-Valores</t>
  </si>
  <si>
    <t>0,66076719</t>
  </si>
  <si>
    <t>0,342692144</t>
  </si>
  <si>
    <t>0,629627445</t>
  </si>
  <si>
    <t>0,409422823</t>
  </si>
  <si>
    <t>0,234410668</t>
  </si>
  <si>
    <t>0,716720328</t>
  </si>
  <si>
    <t>0,485276613</t>
  </si>
  <si>
    <t>0,125570539</t>
  </si>
  <si>
    <t>0,158175735</t>
  </si>
  <si>
    <t>0,224542029</t>
  </si>
  <si>
    <t>0,432427366</t>
  </si>
  <si>
    <t>0,051351459</t>
  </si>
  <si>
    <t>0,512572567</t>
  </si>
  <si>
    <t>0,394602107</t>
  </si>
  <si>
    <t>0,567096504</t>
  </si>
  <si>
    <t>0,767182726</t>
  </si>
  <si>
    <t>0,769420288</t>
  </si>
  <si>
    <t>0,583523546</t>
  </si>
  <si>
    <t>0,512083022</t>
  </si>
  <si>
    <t>0,233792952</t>
  </si>
  <si>
    <t>0,078319504</t>
  </si>
  <si>
    <t>0,033997065</t>
  </si>
  <si>
    <t>0,478399864</t>
  </si>
  <si>
    <t>0,321253104</t>
  </si>
  <si>
    <t>0,161941189</t>
  </si>
  <si>
    <t>0,114658647</t>
  </si>
  <si>
    <t>0,513976456</t>
  </si>
  <si>
    <t>0,969576867</t>
  </si>
  <si>
    <t>0,745587966</t>
  </si>
  <si>
    <t>0,66113031</t>
  </si>
  <si>
    <t>0,004760988</t>
  </si>
  <si>
    <t>0,856473888</t>
  </si>
  <si>
    <t>0,737602633</t>
  </si>
  <si>
    <t>0,963207554</t>
  </si>
  <si>
    <t>0,745666484</t>
  </si>
  <si>
    <t>0,294420808</t>
  </si>
  <si>
    <t>0,280732665</t>
  </si>
  <si>
    <t>0,99492321</t>
  </si>
  <si>
    <t>0,950455751</t>
  </si>
  <si>
    <t>0,000348542</t>
  </si>
  <si>
    <t>0,708719997</t>
  </si>
  <si>
    <t>0,620429361</t>
  </si>
  <si>
    <t>0,990450764</t>
  </si>
  <si>
    <t>0,885962885</t>
  </si>
  <si>
    <t>1,28854E-05</t>
  </si>
  <si>
    <t>0,237780679</t>
  </si>
  <si>
    <t>0,921035138</t>
  </si>
  <si>
    <t>0,084285867</t>
  </si>
  <si>
    <t>0,477196238</t>
  </si>
  <si>
    <t>0,5129898</t>
  </si>
  <si>
    <t>0,47783786</t>
  </si>
  <si>
    <t>0,056678648</t>
  </si>
  <si>
    <t>0,089032969</t>
  </si>
  <si>
    <t>0,029435113</t>
  </si>
  <si>
    <t>0,022376512</t>
  </si>
  <si>
    <t>0,006609704</t>
  </si>
  <si>
    <t>0,357565455</t>
  </si>
  <si>
    <t>0,37066818</t>
  </si>
  <si>
    <t>0,122451467</t>
  </si>
  <si>
    <t>0,113262171</t>
  </si>
  <si>
    <t>0,14074161</t>
  </si>
  <si>
    <t>0,318984402</t>
  </si>
  <si>
    <t>0,316544174</t>
  </si>
  <si>
    <t>0,036002445</t>
  </si>
  <si>
    <t>0,026282671</t>
  </si>
  <si>
    <t>0,990270397</t>
  </si>
  <si>
    <t>0,181277586</t>
  </si>
  <si>
    <t>0,018228331</t>
  </si>
  <si>
    <t>0,623779417</t>
  </si>
  <si>
    <t>0,967452898</t>
  </si>
  <si>
    <t>0,352797717</t>
  </si>
  <si>
    <t>0,017133951</t>
  </si>
  <si>
    <t>0,02553261</t>
  </si>
  <si>
    <t>0,596884505</t>
  </si>
  <si>
    <t>0,711676724</t>
  </si>
  <si>
    <t>0,929930564</t>
  </si>
  <si>
    <t>0,328318243</t>
  </si>
  <si>
    <t>0,095689233</t>
  </si>
  <si>
    <t>0,596861537</t>
  </si>
  <si>
    <t>0,911110625</t>
  </si>
  <si>
    <t>0,337631394</t>
  </si>
  <si>
    <t>0,001010147</t>
  </si>
  <si>
    <t>0,037107205</t>
  </si>
  <si>
    <t>0,537432913</t>
  </si>
  <si>
    <t>0,554995005</t>
  </si>
  <si>
    <t>0,26623389</t>
  </si>
  <si>
    <t>0,669179676</t>
  </si>
  <si>
    <t>0,980856791</t>
  </si>
  <si>
    <t>0,068574473</t>
  </si>
  <si>
    <t>0,714857801</t>
  </si>
  <si>
    <t>0,44076134</t>
  </si>
  <si>
    <t>0,952895416</t>
  </si>
  <si>
    <t>0,805322661</t>
  </si>
  <si>
    <t>0,072498195</t>
  </si>
  <si>
    <t>0,090201797</t>
  </si>
  <si>
    <t>0,17198794</t>
  </si>
  <si>
    <t>0,316046806</t>
  </si>
  <si>
    <t>0,757560187</t>
  </si>
  <si>
    <t>0,091167771</t>
  </si>
  <si>
    <t>0,982952191</t>
  </si>
  <si>
    <t>0,437388402</t>
  </si>
  <si>
    <t>0,802112497</t>
  </si>
  <si>
    <t>0,903306193</t>
  </si>
  <si>
    <t>0,108111947</t>
  </si>
  <si>
    <t>0,132109814</t>
  </si>
  <si>
    <t>0,196150043</t>
  </si>
  <si>
    <t>0,86656099</t>
  </si>
  <si>
    <t>0,891258405</t>
  </si>
  <si>
    <t>0,247626983</t>
  </si>
  <si>
    <t>0,844388997</t>
  </si>
  <si>
    <t>0,889842773</t>
  </si>
  <si>
    <t>0,758973688</t>
  </si>
  <si>
    <t>0,503545647</t>
  </si>
  <si>
    <t>0,003330306</t>
  </si>
  <si>
    <t>0,004843876</t>
  </si>
  <si>
    <t>0,12032629</t>
  </si>
  <si>
    <t>0,655424663</t>
  </si>
  <si>
    <t>0,724338382</t>
  </si>
  <si>
    <t>0,251518089</t>
  </si>
  <si>
    <t>0,822210588</t>
  </si>
  <si>
    <t>0,790624352</t>
  </si>
  <si>
    <t>0,963046037</t>
  </si>
  <si>
    <t>0,713674277</t>
  </si>
  <si>
    <t>0,002513962</t>
  </si>
  <si>
    <t>0,00196552</t>
  </si>
  <si>
    <t>Vemos, inicialmente, que a correlação positiva (0,846) entre o volume de vendas e os anos de experiência é significativa (comprovada pelo p-valor de 0,002, menor que o nível de significância adotado de 5%. Da mesma forma ocorre associação significativa entre o volume de vendas e o score no teste de inteligência e, entre os anos de experiência e o score.</t>
  </si>
  <si>
    <t>O p-valor ser menor ou igual ao nível de significância α pré-determinado, significa que há correlação significativa entre as variáveis. Caso contrário, não haverá associação entre elas.</t>
  </si>
  <si>
    <t>Emoção</t>
  </si>
  <si>
    <t>Dimensão</t>
  </si>
  <si>
    <t>?</t>
  </si>
  <si>
    <t>Quant. Vidas Final</t>
  </si>
  <si>
    <t>Estress</t>
  </si>
  <si>
    <t>Relaxation</t>
  </si>
  <si>
    <t>Gaming Tradicional</t>
  </si>
  <si>
    <t>Gaming Adaptativo</t>
  </si>
  <si>
    <t>gui_teste</t>
  </si>
  <si>
    <t>Discordo Fortemente</t>
  </si>
  <si>
    <t>Concordo Fortemente</t>
  </si>
  <si>
    <t>sec-07</t>
  </si>
  <si>
    <t>VERIFICAR GRÁFICOS NA LINHA 80</t>
  </si>
  <si>
    <t>Organização dos dados</t>
  </si>
  <si>
    <t>MÉDIA</t>
  </si>
  <si>
    <t>http://www.portalaction.com.br/manual-nao-parametricos/teste-de-wilcoxon-exemplo-amostra-pareada</t>
  </si>
  <si>
    <t>NEUTRO = 4</t>
  </si>
  <si>
    <t>Sigla/Numero</t>
  </si>
  <si>
    <t>Artigo - The influence of hedonic quality</t>
  </si>
  <si>
    <t>Pragmatic quality</t>
  </si>
  <si>
    <t>PQ1</t>
  </si>
  <si>
    <t>People-centric</t>
  </si>
  <si>
    <t>Technical</t>
  </si>
  <si>
    <t>Identity</t>
  </si>
  <si>
    <t>HQI1</t>
  </si>
  <si>
    <t>Isolates</t>
  </si>
  <si>
    <t>Connects</t>
  </si>
  <si>
    <t>Attractiveness</t>
  </si>
  <si>
    <t>ATT1</t>
  </si>
  <si>
    <t>Pleasant</t>
  </si>
  <si>
    <t>Unpleasant</t>
  </si>
  <si>
    <t>Stimulation</t>
  </si>
  <si>
    <t>HQS1</t>
  </si>
  <si>
    <t>Conventional</t>
  </si>
  <si>
    <t>PQ2</t>
  </si>
  <si>
    <t>Simple</t>
  </si>
  <si>
    <t>Complex</t>
  </si>
  <si>
    <t>HQI2</t>
  </si>
  <si>
    <t>Professional</t>
  </si>
  <si>
    <t>Unprofessional</t>
  </si>
  <si>
    <t>ATT2</t>
  </si>
  <si>
    <t>Ugly</t>
  </si>
  <si>
    <t>Pretty</t>
  </si>
  <si>
    <t>PQ3</t>
  </si>
  <si>
    <t>Practical</t>
  </si>
  <si>
    <t>Impractical</t>
  </si>
  <si>
    <t>ATT3</t>
  </si>
  <si>
    <t>Appealing</t>
  </si>
  <si>
    <t>Unappealing</t>
  </si>
  <si>
    <t>PQ4</t>
  </si>
  <si>
    <t>Cumbersome</t>
  </si>
  <si>
    <t>Facile</t>
  </si>
  <si>
    <t>HQI3</t>
  </si>
  <si>
    <t>Stylish</t>
  </si>
  <si>
    <t>Lacking style</t>
  </si>
  <si>
    <t>PQ5</t>
  </si>
  <si>
    <t>Predictable</t>
  </si>
  <si>
    <t>Unpredictable</t>
  </si>
  <si>
    <t>HQI4</t>
  </si>
  <si>
    <t>Poor quality</t>
  </si>
  <si>
    <t>High quality</t>
  </si>
  <si>
    <t>HQI5</t>
  </si>
  <si>
    <t>Excludes</t>
  </si>
  <si>
    <t>Draws you in</t>
  </si>
  <si>
    <t>HQI6</t>
  </si>
  <si>
    <t>Brings me</t>
  </si>
  <si>
    <t>Separates me</t>
  </si>
  <si>
    <t>HQI7</t>
  </si>
  <si>
    <t>closer to people</t>
  </si>
  <si>
    <t>from people</t>
  </si>
  <si>
    <t>Not presentable</t>
  </si>
  <si>
    <t>Presentable</t>
  </si>
  <si>
    <t>ATT4</t>
  </si>
  <si>
    <t>Rejecting</t>
  </si>
  <si>
    <t>Inviting</t>
  </si>
  <si>
    <t>HQS2</t>
  </si>
  <si>
    <t>Unimaginative</t>
  </si>
  <si>
    <t>Creative</t>
  </si>
  <si>
    <t>ATT5</t>
  </si>
  <si>
    <t>Good</t>
  </si>
  <si>
    <t>Bad</t>
  </si>
  <si>
    <t>PQ6</t>
  </si>
  <si>
    <t>Confusing</t>
  </si>
  <si>
    <t>Clear</t>
  </si>
  <si>
    <t>ATT6</t>
  </si>
  <si>
    <t>Repulsive</t>
  </si>
  <si>
    <t>Pleasing</t>
  </si>
  <si>
    <t>HQS3</t>
  </si>
  <si>
    <t>Bold</t>
  </si>
  <si>
    <t>Cautious</t>
  </si>
  <si>
    <t>HQS4</t>
  </si>
  <si>
    <t>Innovative</t>
  </si>
  <si>
    <t>Conservative</t>
  </si>
  <si>
    <t>HQS5</t>
  </si>
  <si>
    <t>Dull</t>
  </si>
  <si>
    <t>Absorbing</t>
  </si>
  <si>
    <t>HQS6</t>
  </si>
  <si>
    <t>Harmless</t>
  </si>
  <si>
    <t>Challenging</t>
  </si>
  <si>
    <t>ATT7</t>
  </si>
  <si>
    <t>Motivating</t>
  </si>
  <si>
    <t>Discouraging</t>
  </si>
  <si>
    <t>HQS7</t>
  </si>
  <si>
    <t>Novel</t>
  </si>
  <si>
    <t>PQ7</t>
  </si>
  <si>
    <t>Unmanageable</t>
  </si>
  <si>
    <t>Manageable</t>
  </si>
  <si>
    <t>LEGENDA: HQ= HQI + HQS</t>
  </si>
  <si>
    <t>Gráfico de Dispersão</t>
  </si>
  <si>
    <t>Trad</t>
  </si>
  <si>
    <t>Adap</t>
  </si>
  <si>
    <t xml:space="preserve"> </t>
  </si>
  <si>
    <t>Wilcoxon por Escala</t>
  </si>
  <si>
    <t>Escala PQ - Questão 1</t>
  </si>
  <si>
    <t>Escala HQI - Questão 2</t>
  </si>
  <si>
    <t>Escala ATT - Questão 3</t>
  </si>
  <si>
    <t>Jogo</t>
  </si>
  <si>
    <t>Controle Utilizado</t>
  </si>
  <si>
    <t>Excitação</t>
  </si>
  <si>
    <t>Estresse</t>
  </si>
  <si>
    <t>18/11</t>
  </si>
  <si>
    <t>Streets of Rage</t>
  </si>
  <si>
    <t>4min e 20 seg</t>
  </si>
  <si>
    <t>12:10 até 12:22 (1:45 no gameplay)</t>
  </si>
  <si>
    <t>14:14 até 14:21 (3:46 no gameplay)</t>
  </si>
  <si>
    <t>14:50 até 15:00 (4:15 no gameplay)</t>
  </si>
  <si>
    <t>15:08 até 15:15 (4:33 no gameplay)</t>
  </si>
  <si>
    <t>15:29 até 15:50 (4:53 no gameplay)</t>
  </si>
  <si>
    <t>Smart</t>
  </si>
  <si>
    <t>55 segundos</t>
  </si>
  <si>
    <t>4:15 (1:50 seg no gameplay)</t>
  </si>
  <si>
    <t>Reinicios</t>
  </si>
  <si>
    <t>timestamp</t>
  </si>
  <si>
    <t>emg1</t>
  </si>
  <si>
    <t>emg2</t>
  </si>
  <si>
    <t>emg3</t>
  </si>
  <si>
    <t>emg4</t>
  </si>
  <si>
    <t>emg5</t>
  </si>
  <si>
    <t>emg6</t>
  </si>
  <si>
    <t>emg7</t>
  </si>
  <si>
    <t>emg8</t>
  </si>
  <si>
    <t>Hora (exemplo convertido)</t>
  </si>
  <si>
    <t>Qual tipo de Serie Temporal?</t>
  </si>
  <si>
    <t>1479684173429989</t>
  </si>
  <si>
    <t>1) Análise Gráfica</t>
  </si>
  <si>
    <t>1479684173431995</t>
  </si>
  <si>
    <t>2) Análise de Tendencia</t>
  </si>
  <si>
    <t>-Wald-Wolfwitz</t>
  </si>
  <si>
    <t>1479684173452549</t>
  </si>
  <si>
    <t>Cox-Stuart</t>
  </si>
  <si>
    <t>Mann-Kendall</t>
  </si>
  <si>
    <t>1479684173454556</t>
  </si>
  <si>
    <t>3) Modelos</t>
  </si>
  <si>
    <t>1479684173466085</t>
  </si>
  <si>
    <t>-Suavização</t>
  </si>
  <si>
    <t>-arima</t>
  </si>
  <si>
    <t>1479684173475109</t>
  </si>
  <si>
    <t>-Volatilidade</t>
  </si>
  <si>
    <t>4) Cointegração</t>
  </si>
  <si>
    <t>-Engle - Granger</t>
  </si>
  <si>
    <t>1479684173491653</t>
  </si>
  <si>
    <t>-Phillips - Ouliaris</t>
  </si>
  <si>
    <t>-Johansen</t>
  </si>
  <si>
    <t>1479684173512709</t>
  </si>
  <si>
    <t>5) Estacionariedade</t>
  </si>
  <si>
    <t>1479684173514213</t>
  </si>
  <si>
    <t>Augmented Dickey-Fuller</t>
  </si>
  <si>
    <t>Phillips - Perron</t>
  </si>
  <si>
    <t>1479684173526245</t>
  </si>
  <si>
    <t>Teste KPPS</t>
  </si>
  <si>
    <t>1479684173535269</t>
  </si>
  <si>
    <t>6) Sazonalidade</t>
  </si>
  <si>
    <t>-Kruskal-Wallis</t>
  </si>
  <si>
    <t>1479684173550309</t>
  </si>
  <si>
    <t>-Friedman</t>
  </si>
  <si>
    <t>1479684173551814</t>
  </si>
  <si>
    <t>1479684173572874</t>
  </si>
  <si>
    <t>1479684173574374</t>
  </si>
  <si>
    <t>1479684173595429</t>
  </si>
  <si>
    <t>1479684173609969</t>
  </si>
  <si>
    <t>1479684173611973</t>
  </si>
  <si>
    <t>1479684173632527</t>
  </si>
  <si>
    <t>1479684173634031</t>
  </si>
  <si>
    <t>1479684173646565</t>
  </si>
  <si>
    <t>1479684173670132</t>
  </si>
  <si>
    <t>1479684173671634</t>
  </si>
  <si>
    <t>1479684173692688</t>
  </si>
  <si>
    <t>1479684173694198</t>
  </si>
  <si>
    <t>1479684173706223</t>
  </si>
  <si>
    <t>1479684173715248</t>
  </si>
  <si>
    <t>1479684173730287</t>
  </si>
  <si>
    <t>1479684173731792</t>
  </si>
  <si>
    <t>1479684173752847</t>
  </si>
  <si>
    <t>1479684173754352</t>
  </si>
  <si>
    <t>1479684173766383</t>
  </si>
  <si>
    <t>1479684173775408</t>
  </si>
  <si>
    <t>1479684173790448</t>
  </si>
  <si>
    <t>1479684173791951</t>
  </si>
  <si>
    <t>1479684173812507</t>
  </si>
  <si>
    <t>1479684173814512</t>
  </si>
  <si>
    <t>1479684173826543</t>
  </si>
  <si>
    <t>1479684173835569</t>
  </si>
  <si>
    <t>1479684173849104</t>
  </si>
  <si>
    <t>1479684173857626</t>
  </si>
  <si>
    <t>1479684173872666</t>
  </si>
  <si>
    <t>1479684173894729</t>
  </si>
  <si>
    <t>1479684173901242</t>
  </si>
  <si>
    <t>1479684173910266</t>
  </si>
  <si>
    <t>18/11/2016</t>
  </si>
  <si>
    <t>18/11/2017</t>
  </si>
  <si>
    <t>P_003</t>
  </si>
  <si>
    <t>P_004</t>
  </si>
  <si>
    <t>P_005</t>
  </si>
  <si>
    <t>P_006</t>
  </si>
  <si>
    <t>P_007</t>
  </si>
  <si>
    <t>P_008</t>
  </si>
  <si>
    <t>P_009</t>
  </si>
  <si>
    <t>P_010</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</si>
</sst>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0.0"/>
    <numFmt numFmtId="166" formatCode="#,##0.000"/>
    <numFmt numFmtId="167" formatCode="M/d/yyyy"/>
  </numFmts>
  <fonts count="18">
    <font>
      <sz val="11.0"/>
      <color rgb="FF000000"/>
      <name val="Calibri"/>
    </font>
    <font/>
    <font>
      <b/>
      <sz val="12.0"/>
      <color rgb="FF000000"/>
      <name val="Arial Narrow"/>
    </font>
    <font>
      <b/>
      <sz val="11.0"/>
      <color rgb="FF000000"/>
      <name val="Arial"/>
    </font>
    <font>
      <b/>
      <sz val="12.0"/>
      <color rgb="FF000000"/>
      <name val="Arial"/>
    </font>
    <font>
      <sz val="11.0"/>
      <color rgb="FF000000"/>
      <name val="Arial"/>
    </font>
    <font>
      <b/>
      <sz val="11.0"/>
      <color rgb="FF000000"/>
      <name val="Calibri"/>
    </font>
    <font>
      <i/>
      <sz val="11.0"/>
      <color rgb="FF000000"/>
      <name val="Arial"/>
    </font>
    <font>
      <b/>
    </font>
    <font>
      <name val="Calibri"/>
    </font>
    <font>
      <sz val="11.0"/>
      <color rgb="FF000000"/>
      <name val="Inconsolata"/>
    </font>
    <font>
      <b/>
      <color rgb="FF212121"/>
      <name val="Inherit"/>
    </font>
    <font>
      <color rgb="FF212121"/>
      <name val="Inherit"/>
    </font>
    <font>
      <b/>
      <sz val="12.0"/>
      <name val="Arial"/>
    </font>
    <font>
      <sz val="9.0"/>
      <name val="Arial"/>
    </font>
    <font>
      <u/>
      <color rgb="FF0000FF"/>
    </font>
    <font>
      <b/>
      <name val="Arial"/>
    </font>
    <font>
      <name val="Arial"/>
    </font>
  </fonts>
  <fills count="42">
    <fill>
      <patternFill patternType="none"/>
    </fill>
    <fill>
      <patternFill patternType="lightGray"/>
    </fill>
    <fill>
      <patternFill patternType="solid">
        <fgColor rgb="FFF2F2F2"/>
        <bgColor rgb="FFF2F2F2"/>
      </patternFill>
    </fill>
    <fill>
      <patternFill patternType="solid">
        <fgColor rgb="FFE6B8AF"/>
        <bgColor rgb="FFE6B8AF"/>
      </patternFill>
    </fill>
    <fill>
      <patternFill patternType="solid">
        <fgColor rgb="FFFFFF00"/>
        <bgColor rgb="FFFFFF00"/>
      </patternFill>
    </fill>
    <fill>
      <patternFill patternType="solid">
        <fgColor rgb="FFEA9999"/>
        <bgColor rgb="FFEA9999"/>
      </patternFill>
    </fill>
    <fill>
      <patternFill patternType="solid">
        <fgColor rgb="FFC27BA0"/>
        <bgColor rgb="FFC27BA0"/>
      </patternFill>
    </fill>
    <fill>
      <patternFill patternType="solid">
        <fgColor rgb="FF6AA84F"/>
        <bgColor rgb="FF6AA84F"/>
      </patternFill>
    </fill>
    <fill>
      <patternFill patternType="solid">
        <fgColor rgb="FFDD7E6B"/>
        <bgColor rgb="FFDD7E6B"/>
      </patternFill>
    </fill>
    <fill>
      <patternFill patternType="solid">
        <fgColor rgb="FF3C78D8"/>
        <bgColor rgb="FF3C78D8"/>
      </patternFill>
    </fill>
    <fill>
      <patternFill patternType="solid">
        <fgColor rgb="FF6D9EEB"/>
        <bgColor rgb="FF6D9EEB"/>
      </patternFill>
    </fill>
    <fill>
      <patternFill patternType="solid">
        <fgColor rgb="FFC9DAF8"/>
        <bgColor rgb="FFC9DAF8"/>
      </patternFill>
    </fill>
    <fill>
      <patternFill patternType="solid">
        <fgColor rgb="FFE69138"/>
        <bgColor rgb="FFE69138"/>
      </patternFill>
    </fill>
    <fill>
      <patternFill patternType="solid">
        <fgColor rgb="FFC0C0C0"/>
        <bgColor rgb="FFC0C0C0"/>
      </patternFill>
    </fill>
    <fill>
      <patternFill patternType="solid">
        <fgColor rgb="FF93C47D"/>
        <bgColor rgb="FF93C47D"/>
      </patternFill>
    </fill>
    <fill>
      <patternFill patternType="solid">
        <fgColor rgb="FFF6B26B"/>
        <bgColor rgb="FFF6B26B"/>
      </patternFill>
    </fill>
    <fill>
      <patternFill patternType="solid">
        <fgColor rgb="FFFFD966"/>
        <bgColor rgb="FFFFD966"/>
      </patternFill>
    </fill>
    <fill>
      <patternFill patternType="solid">
        <fgColor rgb="FFE06666"/>
        <bgColor rgb="FFE06666"/>
      </patternFill>
    </fill>
    <fill>
      <patternFill patternType="solid">
        <fgColor rgb="FFF9CB9C"/>
        <bgColor rgb="FFF9CB9C"/>
      </patternFill>
    </fill>
    <fill>
      <patternFill patternType="solid">
        <fgColor rgb="FFFFE599"/>
        <bgColor rgb="FFFFE599"/>
      </patternFill>
    </fill>
    <fill>
      <patternFill patternType="solid">
        <fgColor rgb="FFB4A7D6"/>
        <bgColor rgb="FFB4A7D6"/>
      </patternFill>
    </fill>
    <fill>
      <patternFill patternType="solid">
        <fgColor rgb="FFB6D7A8"/>
        <bgColor rgb="FFB6D7A8"/>
      </patternFill>
    </fill>
    <fill>
      <patternFill patternType="solid">
        <fgColor rgb="FFA4C2F4"/>
        <bgColor rgb="FFA4C2F4"/>
      </patternFill>
    </fill>
    <fill>
      <patternFill patternType="solid">
        <fgColor rgb="FFD5A6BD"/>
        <bgColor rgb="FFD5A6BD"/>
      </patternFill>
    </fill>
    <fill>
      <patternFill patternType="solid">
        <fgColor rgb="FFCFE2F3"/>
        <bgColor rgb="FFCFE2F3"/>
      </patternFill>
    </fill>
    <fill>
      <patternFill patternType="solid">
        <fgColor rgb="FFFFFFFF"/>
        <bgColor rgb="FFFFFFFF"/>
      </patternFill>
    </fill>
    <fill>
      <patternFill patternType="solid">
        <fgColor rgb="FFFF9900"/>
        <bgColor rgb="FFFF9900"/>
      </patternFill>
    </fill>
    <fill>
      <patternFill patternType="solid">
        <fgColor rgb="FF4A86E8"/>
        <bgColor rgb="FF4A86E8"/>
      </patternFill>
    </fill>
    <fill>
      <patternFill patternType="solid">
        <fgColor rgb="FFB7B7B7"/>
        <bgColor rgb="FFB7B7B7"/>
      </patternFill>
    </fill>
    <fill>
      <patternFill patternType="solid">
        <fgColor rgb="FFFCE5CD"/>
        <bgColor rgb="FFFCE5CD"/>
      </patternFill>
    </fill>
    <fill>
      <patternFill patternType="solid">
        <fgColor rgb="FF76A5AF"/>
        <bgColor rgb="FF76A5AF"/>
      </patternFill>
    </fill>
    <fill>
      <patternFill patternType="solid">
        <fgColor rgb="FF8E7CC3"/>
        <bgColor rgb="FF8E7CC3"/>
      </patternFill>
    </fill>
    <fill>
      <patternFill patternType="solid">
        <fgColor rgb="FFF4CCCC"/>
        <bgColor rgb="FFF4CCCC"/>
      </patternFill>
    </fill>
    <fill>
      <patternFill patternType="solid">
        <fgColor rgb="FFEAD1DC"/>
        <bgColor rgb="FFEAD1DC"/>
      </patternFill>
    </fill>
    <fill>
      <patternFill patternType="solid">
        <fgColor rgb="FFA2C4C9"/>
        <bgColor rgb="FFA2C4C9"/>
      </patternFill>
    </fill>
    <fill>
      <patternFill patternType="solid">
        <fgColor rgb="FFD0E0E3"/>
        <bgColor rgb="FFD0E0E3"/>
      </patternFill>
    </fill>
    <fill>
      <patternFill patternType="solid">
        <fgColor rgb="FF1155CC"/>
        <bgColor rgb="FF1155CC"/>
      </patternFill>
    </fill>
    <fill>
      <patternFill patternType="solid">
        <fgColor rgb="FF76923C"/>
        <bgColor rgb="FF76923C"/>
      </patternFill>
    </fill>
    <fill>
      <patternFill patternType="solid">
        <fgColor rgb="FFD6E3BC"/>
        <bgColor rgb="FFD6E3BC"/>
      </patternFill>
    </fill>
    <fill>
      <patternFill patternType="solid">
        <fgColor rgb="FFD9EAD3"/>
        <bgColor rgb="FFD9EAD3"/>
      </patternFill>
    </fill>
    <fill>
      <patternFill patternType="solid">
        <fgColor rgb="FFD9D2E9"/>
        <bgColor rgb="FFD9D2E9"/>
      </patternFill>
    </fill>
    <fill>
      <patternFill patternType="solid">
        <fgColor rgb="FFFFF2CC"/>
        <bgColor rgb="FFFFF2CC"/>
      </patternFill>
    </fill>
  </fills>
  <borders count="18">
    <border/>
    <border>
      <left style="thin">
        <color rgb="FF000000"/>
      </left>
      <right style="medium">
        <color rgb="FF000000"/>
      </right>
      <top style="medium">
        <color rgb="FF000000"/>
      </top>
    </border>
    <border>
      <left style="thin">
        <color rgb="FF000000"/>
      </left>
      <right style="medium">
        <color rgb="FF000000"/>
      </right>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000000"/>
      </left>
    </border>
    <border>
      <right style="thin">
        <color rgb="FF000000"/>
      </right>
    </border>
    <border>
      <top style="thin">
        <color rgb="FF000000"/>
      </top>
    </border>
    <border>
      <top style="thin">
        <color rgb="FF000000"/>
      </top>
      <bottom style="thin">
        <color rgb="FF000000"/>
      </bottom>
    </border>
    <border>
      <bottom style="thin">
        <color rgb="FF000000"/>
      </bottom>
    </border>
  </borders>
  <cellStyleXfs count="1">
    <xf borderId="0" fillId="0" fontId="0" numFmtId="0" applyAlignment="1" applyFont="1"/>
  </cellStyleXfs>
  <cellXfs count="324">
    <xf borderId="0" fillId="0" fontId="0" numFmtId="0" xfId="0" applyAlignment="1" applyFont="1">
      <alignment readingOrder="0" shrinkToFit="0" vertical="bottom" wrapText="0"/>
    </xf>
    <xf borderId="0" fillId="0" fontId="1" numFmtId="164" xfId="0" applyAlignment="1" applyFont="1" applyNumberFormat="1">
      <alignment readingOrder="0"/>
    </xf>
    <xf borderId="0" fillId="0" fontId="1" numFmtId="0" xfId="0" applyAlignment="1" applyFont="1">
      <alignment readingOrder="0"/>
    </xf>
    <xf borderId="1" fillId="0" fontId="2" numFmtId="0" xfId="0" applyAlignment="1" applyBorder="1" applyFont="1">
      <alignment horizontal="center" shrinkToFit="0" vertical="top" wrapText="1"/>
    </xf>
    <xf borderId="0" fillId="0" fontId="0" numFmtId="0" xfId="0" applyAlignment="1" applyFont="1">
      <alignment shrinkToFit="0" wrapText="0"/>
    </xf>
    <xf borderId="0" fillId="0" fontId="0" numFmtId="0" xfId="0" applyAlignment="1" applyFont="1">
      <alignment shrinkToFit="0" wrapText="0"/>
    </xf>
    <xf borderId="2" fillId="0" fontId="1" numFmtId="0" xfId="0" applyBorder="1" applyFont="1"/>
    <xf borderId="3" fillId="0" fontId="3" numFmtId="0" xfId="0" applyAlignment="1" applyBorder="1" applyFont="1">
      <alignment shrinkToFit="0" vertical="top" wrapText="1"/>
    </xf>
    <xf borderId="0" fillId="0" fontId="4" numFmtId="0" xfId="0" applyAlignment="1" applyFont="1">
      <alignment shrinkToFit="0" vertical="top" wrapText="1"/>
    </xf>
    <xf borderId="0" fillId="0" fontId="3" numFmtId="0" xfId="0" applyAlignment="1" applyFont="1">
      <alignment shrinkToFit="0" wrapText="0"/>
    </xf>
    <xf borderId="0" fillId="0" fontId="4" numFmtId="0" xfId="0" applyAlignment="1" applyFont="1">
      <alignment horizontal="left" shrinkToFit="0" vertical="top" wrapText="1"/>
    </xf>
    <xf borderId="3" fillId="0" fontId="3" numFmtId="0" xfId="0" applyAlignment="1" applyBorder="1" applyFont="1">
      <alignment horizontal="left" shrinkToFit="0" wrapText="0"/>
    </xf>
    <xf borderId="0" fillId="0" fontId="5" numFmtId="0" xfId="0" applyAlignment="1" applyFont="1">
      <alignment shrinkToFit="0" wrapText="0"/>
    </xf>
    <xf borderId="0" fillId="0" fontId="3" numFmtId="0" xfId="0" applyAlignment="1" applyFont="1">
      <alignment horizontal="center" shrinkToFit="0" wrapText="0"/>
    </xf>
    <xf borderId="3" fillId="2" fontId="6" numFmtId="0" xfId="0" applyAlignment="1" applyBorder="1" applyFill="1" applyFont="1">
      <alignment shrinkToFit="0" wrapText="0"/>
    </xf>
    <xf borderId="4" fillId="0" fontId="7" numFmtId="0" xfId="0" applyAlignment="1" applyBorder="1" applyFont="1">
      <alignment horizontal="left" shrinkToFit="0" vertical="top" wrapText="1"/>
    </xf>
    <xf borderId="5" fillId="0" fontId="1" numFmtId="0" xfId="0" applyBorder="1" applyFont="1"/>
    <xf borderId="3" fillId="2" fontId="6" numFmtId="0" xfId="0" applyAlignment="1" applyBorder="1" applyFont="1">
      <alignment horizontal="left" shrinkToFit="0" wrapText="0"/>
    </xf>
    <xf borderId="3" fillId="0" fontId="7" numFmtId="0" xfId="0" applyAlignment="1" applyBorder="1" applyFont="1">
      <alignment readingOrder="0" shrinkToFit="0" wrapText="0"/>
    </xf>
    <xf borderId="3" fillId="0" fontId="7" numFmtId="0" xfId="0" applyAlignment="1" applyBorder="1" applyFont="1">
      <alignment readingOrder="0" shrinkToFit="0" wrapText="1"/>
    </xf>
    <xf borderId="3" fillId="0" fontId="0" numFmtId="0" xfId="0" applyAlignment="1" applyBorder="1" applyFont="1">
      <alignment horizontal="left" shrinkToFit="0" wrapText="0"/>
    </xf>
    <xf borderId="0" fillId="3" fontId="1" numFmtId="164" xfId="0" applyAlignment="1" applyFill="1" applyFont="1" applyNumberFormat="1">
      <alignment readingOrder="0"/>
    </xf>
    <xf borderId="0" fillId="3" fontId="1" numFmtId="0" xfId="0" applyAlignment="1" applyFont="1">
      <alignment readingOrder="0"/>
    </xf>
    <xf borderId="3" fillId="4" fontId="0" numFmtId="0" xfId="0" applyAlignment="1" applyBorder="1" applyFill="1" applyFont="1">
      <alignment readingOrder="0" shrinkToFit="0" vertical="bottom" wrapText="0"/>
    </xf>
    <xf borderId="3" fillId="4" fontId="1" numFmtId="0" xfId="0" applyAlignment="1" applyBorder="1" applyFont="1">
      <alignment readingOrder="0"/>
    </xf>
    <xf borderId="4" fillId="5" fontId="1" numFmtId="0" xfId="0" applyAlignment="1" applyBorder="1" applyFill="1" applyFont="1">
      <alignment readingOrder="0" vertical="top"/>
    </xf>
    <xf borderId="3" fillId="0" fontId="1" numFmtId="0" xfId="0" applyAlignment="1" applyBorder="1" applyFont="1">
      <alignment readingOrder="0"/>
    </xf>
    <xf borderId="6" fillId="0" fontId="1" numFmtId="0" xfId="0" applyBorder="1" applyFont="1"/>
    <xf borderId="0" fillId="6" fontId="8" numFmtId="0" xfId="0" applyAlignment="1" applyFill="1" applyFont="1">
      <alignment readingOrder="0"/>
    </xf>
    <xf borderId="4" fillId="7" fontId="1" numFmtId="0" xfId="0" applyAlignment="1" applyBorder="1" applyFill="1" applyFont="1">
      <alignment readingOrder="0" shrinkToFit="0" vertical="top" wrapText="1"/>
    </xf>
    <xf borderId="0" fillId="0" fontId="1" numFmtId="0" xfId="0" applyAlignment="1" applyFont="1">
      <alignment horizontal="left" readingOrder="0" shrinkToFit="0" wrapText="1"/>
    </xf>
    <xf borderId="3" fillId="0" fontId="1" numFmtId="0" xfId="0" applyBorder="1" applyFont="1"/>
    <xf borderId="3" fillId="3" fontId="8" numFmtId="165" xfId="0" applyBorder="1" applyFont="1" applyNumberFormat="1"/>
    <xf borderId="0" fillId="8" fontId="8" numFmtId="0" xfId="0" applyAlignment="1" applyFill="1" applyFont="1">
      <alignment readingOrder="0"/>
    </xf>
    <xf borderId="0" fillId="4" fontId="8" numFmtId="0" xfId="0" applyAlignment="1" applyFont="1">
      <alignment readingOrder="0"/>
    </xf>
    <xf borderId="0" fillId="9" fontId="8" numFmtId="0" xfId="0" applyAlignment="1" applyFill="1" applyFont="1">
      <alignment readingOrder="0"/>
    </xf>
    <xf borderId="0" fillId="10" fontId="8" numFmtId="165" xfId="0" applyAlignment="1" applyFill="1" applyFont="1" applyNumberFormat="1">
      <alignment readingOrder="0"/>
    </xf>
    <xf borderId="0" fillId="10" fontId="1" numFmtId="0" xfId="0" applyFont="1"/>
    <xf borderId="0" fillId="11" fontId="1" numFmtId="165" xfId="0" applyFill="1" applyFont="1" applyNumberFormat="1"/>
    <xf borderId="0" fillId="10" fontId="8" numFmtId="0" xfId="0" applyAlignment="1" applyFont="1">
      <alignment horizontal="left" readingOrder="0" vertical="center"/>
    </xf>
    <xf borderId="0" fillId="11" fontId="1" numFmtId="165" xfId="0" applyAlignment="1" applyFont="1" applyNumberFormat="1">
      <alignment horizontal="right" vertical="center"/>
    </xf>
    <xf borderId="0" fillId="10" fontId="8" numFmtId="0" xfId="0" applyAlignment="1" applyFont="1">
      <alignment readingOrder="0"/>
    </xf>
    <xf borderId="0" fillId="11" fontId="1" numFmtId="2" xfId="0" applyFont="1" applyNumberFormat="1"/>
    <xf borderId="0" fillId="11" fontId="1" numFmtId="2" xfId="0" applyAlignment="1" applyFont="1" applyNumberFormat="1">
      <alignment readingOrder="0"/>
    </xf>
    <xf borderId="0" fillId="10" fontId="8" numFmtId="0" xfId="0" applyAlignment="1" applyFont="1">
      <alignment readingOrder="0" shrinkToFit="0" wrapText="1"/>
    </xf>
    <xf borderId="0" fillId="11" fontId="1" numFmtId="165" xfId="0" applyAlignment="1" applyFont="1" applyNumberFormat="1">
      <alignment readingOrder="0"/>
    </xf>
    <xf borderId="0" fillId="11" fontId="0" numFmtId="165" xfId="0" applyFont="1" applyNumberFormat="1"/>
    <xf borderId="0" fillId="11" fontId="1" numFmtId="0" xfId="0" applyFont="1"/>
    <xf borderId="0" fillId="11" fontId="1" numFmtId="0" xfId="0" applyAlignment="1" applyFont="1">
      <alignment readingOrder="0"/>
    </xf>
    <xf borderId="7" fillId="4" fontId="8" numFmtId="0" xfId="0" applyAlignment="1" applyBorder="1" applyFont="1">
      <alignment horizontal="center" readingOrder="0"/>
    </xf>
    <xf borderId="8" fillId="0" fontId="1" numFmtId="0" xfId="0" applyBorder="1" applyFont="1"/>
    <xf borderId="7" fillId="4" fontId="8" numFmtId="0" xfId="0" applyAlignment="1" applyBorder="1" applyFont="1">
      <alignment horizontal="left" readingOrder="0" shrinkToFit="0" vertical="top" wrapText="1"/>
    </xf>
    <xf borderId="7" fillId="12" fontId="8" numFmtId="0" xfId="0" applyAlignment="1" applyBorder="1" applyFill="1" applyFont="1">
      <alignment horizontal="center" readingOrder="0"/>
    </xf>
    <xf borderId="0" fillId="0" fontId="0" numFmtId="0" xfId="0" applyAlignment="1" applyFont="1">
      <alignment readingOrder="0" shrinkToFit="0" vertical="bottom" wrapText="0"/>
    </xf>
    <xf borderId="0" fillId="0" fontId="0" numFmtId="0" xfId="0" applyAlignment="1" applyFont="1">
      <alignment shrinkToFit="0" vertical="bottom" wrapText="0"/>
    </xf>
    <xf borderId="3" fillId="12" fontId="8" numFmtId="0" xfId="0" applyAlignment="1" applyBorder="1" applyFont="1">
      <alignment readingOrder="0"/>
    </xf>
    <xf borderId="3" fillId="3" fontId="8" numFmtId="165" xfId="0" applyAlignment="1" applyBorder="1" applyFont="1" applyNumberFormat="1">
      <alignment readingOrder="0"/>
    </xf>
    <xf borderId="9" fillId="11" fontId="0" numFmtId="0" xfId="0" applyAlignment="1" applyBorder="1" applyFont="1">
      <alignment readingOrder="0" shrinkToFit="0" vertical="bottom" wrapText="0"/>
    </xf>
    <xf borderId="10" fillId="0" fontId="1" numFmtId="0" xfId="0" applyBorder="1" applyFont="1"/>
    <xf borderId="11" fillId="11" fontId="0" numFmtId="0" xfId="0" applyAlignment="1" applyBorder="1" applyFont="1">
      <alignment readingOrder="0" shrinkToFit="0" vertical="bottom" wrapText="0"/>
    </xf>
    <xf borderId="12" fillId="11" fontId="0" numFmtId="0" xfId="0" applyAlignment="1" applyBorder="1" applyFont="1">
      <alignment readingOrder="0" shrinkToFit="0" vertical="bottom" wrapText="0"/>
    </xf>
    <xf borderId="13" fillId="13" fontId="0" numFmtId="0" xfId="0" applyAlignment="1" applyBorder="1" applyFill="1" applyFont="1">
      <alignment readingOrder="0" shrinkToFit="0" vertical="bottom" wrapText="0"/>
    </xf>
    <xf borderId="14" fillId="13" fontId="0" numFmtId="0" xfId="0" applyAlignment="1" applyBorder="1" applyFont="1">
      <alignment readingOrder="0" shrinkToFit="0" vertical="bottom" wrapText="0"/>
    </xf>
    <xf borderId="14" fillId="13" fontId="0" numFmtId="49" xfId="0" applyAlignment="1" applyBorder="1" applyFont="1" applyNumberFormat="1">
      <alignment horizontal="right" readingOrder="0" shrinkToFit="0" vertical="bottom" wrapText="0"/>
    </xf>
    <xf borderId="0" fillId="0" fontId="1" numFmtId="3" xfId="0" applyAlignment="1" applyFont="1" applyNumberFormat="1">
      <alignment readingOrder="0"/>
    </xf>
    <xf borderId="14" fillId="13" fontId="0" numFmtId="3" xfId="0" applyAlignment="1" applyBorder="1" applyFont="1" applyNumberFormat="1">
      <alignment readingOrder="0" shrinkToFit="0" vertical="bottom" wrapText="0"/>
    </xf>
    <xf borderId="11" fillId="13" fontId="0" numFmtId="0" xfId="0" applyAlignment="1" applyBorder="1" applyFont="1">
      <alignment readingOrder="0" shrinkToFit="0" vertical="bottom" wrapText="0"/>
    </xf>
    <xf borderId="12" fillId="13" fontId="0" numFmtId="0" xfId="0" applyAlignment="1" applyBorder="1" applyFont="1">
      <alignment horizontal="right" readingOrder="0" shrinkToFit="0" vertical="bottom" wrapText="0"/>
    </xf>
    <xf borderId="3" fillId="14" fontId="8" numFmtId="0" xfId="0" applyAlignment="1" applyBorder="1" applyFill="1" applyFont="1">
      <alignment readingOrder="0"/>
    </xf>
    <xf borderId="7" fillId="15" fontId="8" numFmtId="0" xfId="0" applyAlignment="1" applyBorder="1" applyFill="1" applyFont="1">
      <alignment readingOrder="0"/>
    </xf>
    <xf borderId="3" fillId="15" fontId="1" numFmtId="0" xfId="0" applyBorder="1" applyFont="1"/>
    <xf borderId="3" fillId="15" fontId="1" numFmtId="2" xfId="0" applyAlignment="1" applyBorder="1" applyFont="1" applyNumberFormat="1">
      <alignment readingOrder="0"/>
    </xf>
    <xf borderId="3" fillId="10" fontId="8" numFmtId="0" xfId="0" applyAlignment="1" applyBorder="1" applyFont="1">
      <alignment readingOrder="0"/>
    </xf>
    <xf borderId="5" fillId="10" fontId="8" numFmtId="0" xfId="0" applyBorder="1" applyFont="1"/>
    <xf borderId="5" fillId="10" fontId="6" numFmtId="0" xfId="0" applyAlignment="1" applyBorder="1" applyFont="1">
      <alignment horizontal="left"/>
    </xf>
    <xf borderId="0" fillId="16" fontId="8" numFmtId="0" xfId="0" applyAlignment="1" applyFill="1" applyFont="1">
      <alignment readingOrder="0"/>
    </xf>
    <xf borderId="0" fillId="16" fontId="1" numFmtId="0" xfId="0" applyFont="1"/>
    <xf borderId="3" fillId="14" fontId="1" numFmtId="2" xfId="0" applyBorder="1" applyFont="1" applyNumberFormat="1"/>
    <xf borderId="3" fillId="14" fontId="1" numFmtId="2" xfId="0" applyAlignment="1" applyBorder="1" applyFont="1" applyNumberFormat="1">
      <alignment horizontal="right"/>
    </xf>
    <xf borderId="0" fillId="16" fontId="1" numFmtId="0" xfId="0" applyAlignment="1" applyFont="1">
      <alignment readingOrder="0"/>
    </xf>
    <xf borderId="0" fillId="16" fontId="1" numFmtId="2" xfId="0" applyFont="1" applyNumberFormat="1"/>
    <xf borderId="3" fillId="17" fontId="8" numFmtId="0" xfId="0" applyAlignment="1" applyBorder="1" applyFill="1" applyFont="1">
      <alignment readingOrder="0"/>
    </xf>
    <xf borderId="15" fillId="18" fontId="1" numFmtId="0" xfId="0" applyBorder="1" applyFill="1" applyFont="1"/>
    <xf borderId="3" fillId="19" fontId="1" numFmtId="0" xfId="0" applyAlignment="1" applyBorder="1" applyFill="1" applyFont="1">
      <alignment readingOrder="0"/>
    </xf>
    <xf borderId="11" fillId="18" fontId="1" numFmtId="0" xfId="0" applyBorder="1" applyFont="1"/>
    <xf borderId="0" fillId="17" fontId="8" numFmtId="0" xfId="0" applyAlignment="1" applyFont="1">
      <alignment readingOrder="0"/>
    </xf>
    <xf borderId="0" fillId="17" fontId="1" numFmtId="0" xfId="0" applyFont="1"/>
    <xf borderId="3" fillId="0" fontId="6" numFmtId="0" xfId="0" applyAlignment="1" applyBorder="1" applyFont="1">
      <alignment shrinkToFit="0" vertical="bottom" wrapText="0"/>
    </xf>
    <xf borderId="8" fillId="0" fontId="0" numFmtId="0" xfId="0" applyAlignment="1" applyBorder="1" applyFont="1">
      <alignment shrinkToFit="0" vertical="bottom" wrapText="0"/>
    </xf>
    <xf borderId="8" fillId="0" fontId="9" numFmtId="0" xfId="0" applyAlignment="1" applyBorder="1" applyFont="1">
      <alignment vertical="bottom"/>
    </xf>
    <xf borderId="5" fillId="0" fontId="6" numFmtId="0" xfId="0" applyAlignment="1" applyBorder="1" applyFont="1">
      <alignment shrinkToFit="0" vertical="bottom" wrapText="0"/>
    </xf>
    <xf borderId="12" fillId="0" fontId="0" numFmtId="0" xfId="0" applyAlignment="1" applyBorder="1" applyFont="1">
      <alignment shrinkToFit="0" vertical="bottom" wrapText="0"/>
    </xf>
    <xf borderId="12" fillId="0" fontId="9" numFmtId="0" xfId="0" applyAlignment="1" applyBorder="1" applyFont="1">
      <alignment vertical="bottom"/>
    </xf>
    <xf borderId="3" fillId="12" fontId="1" numFmtId="0" xfId="0" applyAlignment="1" applyBorder="1" applyFont="1">
      <alignment readingOrder="0"/>
    </xf>
    <xf borderId="5" fillId="12" fontId="1" numFmtId="0" xfId="0" applyAlignment="1" applyBorder="1" applyFont="1">
      <alignment readingOrder="0"/>
    </xf>
    <xf borderId="3" fillId="6" fontId="8" numFmtId="0" xfId="0" applyAlignment="1" applyBorder="1" applyFont="1">
      <alignment readingOrder="0"/>
    </xf>
    <xf borderId="3" fillId="6" fontId="1" numFmtId="2" xfId="0" applyBorder="1" applyFont="1" applyNumberFormat="1"/>
    <xf borderId="0" fillId="6" fontId="0" numFmtId="2" xfId="0" applyFont="1" applyNumberFormat="1"/>
    <xf borderId="3" fillId="20" fontId="1" numFmtId="0" xfId="0" applyBorder="1" applyFill="1" applyFont="1"/>
    <xf borderId="7" fillId="20" fontId="8" numFmtId="0" xfId="0" applyAlignment="1" applyBorder="1" applyFont="1">
      <alignment horizontal="center" readingOrder="0"/>
    </xf>
    <xf borderId="16" fillId="0" fontId="1" numFmtId="0" xfId="0" applyBorder="1" applyFont="1"/>
    <xf borderId="3" fillId="20" fontId="8" numFmtId="0" xfId="0" applyAlignment="1" applyBorder="1" applyFont="1">
      <alignment readingOrder="0"/>
    </xf>
    <xf borderId="3" fillId="0" fontId="1" numFmtId="3" xfId="0" applyAlignment="1" applyBorder="1" applyFont="1" applyNumberFormat="1">
      <alignment horizontal="center" readingOrder="0" vertical="center"/>
    </xf>
    <xf borderId="3" fillId="0" fontId="1" numFmtId="0" xfId="0" applyAlignment="1" applyBorder="1" applyFont="1">
      <alignment horizontal="center" readingOrder="0" vertical="center"/>
    </xf>
    <xf borderId="3" fillId="0" fontId="1" numFmtId="4" xfId="0" applyAlignment="1" applyBorder="1" applyFont="1" applyNumberFormat="1">
      <alignment horizontal="center" readingOrder="0" vertical="center"/>
    </xf>
    <xf borderId="0" fillId="18" fontId="8" numFmtId="0" xfId="0" applyAlignment="1" applyFont="1">
      <alignment readingOrder="0"/>
    </xf>
    <xf borderId="0" fillId="21" fontId="8" numFmtId="0" xfId="0" applyAlignment="1" applyFill="1" applyFont="1">
      <alignment readingOrder="0"/>
    </xf>
    <xf borderId="0" fillId="22" fontId="8" numFmtId="0" xfId="0" applyAlignment="1" applyFill="1" applyFont="1">
      <alignment readingOrder="0"/>
    </xf>
    <xf borderId="0" fillId="23" fontId="8" numFmtId="0" xfId="0" applyAlignment="1" applyFill="1" applyFont="1">
      <alignment readingOrder="0"/>
    </xf>
    <xf borderId="9" fillId="24" fontId="0" numFmtId="0" xfId="0" applyAlignment="1" applyBorder="1" applyFill="1" applyFont="1">
      <alignment readingOrder="0" shrinkToFit="0" vertical="bottom" wrapText="0"/>
    </xf>
    <xf borderId="11" fillId="24" fontId="0" numFmtId="0" xfId="0" applyAlignment="1" applyBorder="1" applyFont="1">
      <alignment readingOrder="0" shrinkToFit="0" vertical="bottom" wrapText="0"/>
    </xf>
    <xf borderId="12" fillId="24" fontId="0" numFmtId="0" xfId="0" applyAlignment="1" applyBorder="1" applyFont="1">
      <alignment readingOrder="0" shrinkToFit="0" vertical="bottom" wrapText="0"/>
    </xf>
    <xf borderId="14" fillId="13" fontId="0" numFmtId="0" xfId="0" applyAlignment="1" applyBorder="1" applyFont="1">
      <alignment horizontal="right" readingOrder="0" shrinkToFit="0" vertical="bottom" wrapText="0"/>
    </xf>
    <xf borderId="14" fillId="13" fontId="0" numFmtId="3" xfId="0" applyAlignment="1" applyBorder="1" applyFont="1" applyNumberFormat="1">
      <alignment horizontal="right" readingOrder="0" shrinkToFit="0" vertical="bottom" wrapText="0"/>
    </xf>
    <xf borderId="0" fillId="25" fontId="10" numFmtId="0" xfId="0" applyAlignment="1" applyFill="1" applyFont="1">
      <alignment readingOrder="0"/>
    </xf>
    <xf borderId="0" fillId="26" fontId="8" numFmtId="0" xfId="0" applyAlignment="1" applyFill="1" applyFont="1">
      <alignment horizontal="center" readingOrder="0" vertical="center"/>
    </xf>
    <xf borderId="0" fillId="26" fontId="1" numFmtId="0" xfId="0" applyFont="1"/>
    <xf borderId="0" fillId="0" fontId="0" numFmtId="0" xfId="0" applyAlignment="1" applyFont="1">
      <alignment readingOrder="0" shrinkToFit="0" vertical="bottom" wrapText="1"/>
    </xf>
    <xf borderId="7" fillId="0" fontId="8" numFmtId="0" xfId="0" applyAlignment="1" applyBorder="1" applyFont="1">
      <alignment horizontal="center" readingOrder="0"/>
    </xf>
    <xf borderId="9" fillId="27" fontId="0" numFmtId="0" xfId="0" applyAlignment="1" applyBorder="1" applyFill="1" applyFont="1">
      <alignment readingOrder="0" shrinkToFit="0" vertical="bottom" wrapText="0"/>
    </xf>
    <xf borderId="15" fillId="0" fontId="1" numFmtId="0" xfId="0" applyBorder="1" applyFont="1"/>
    <xf borderId="11" fillId="27" fontId="0" numFmtId="0" xfId="0" applyAlignment="1" applyBorder="1" applyFont="1">
      <alignment readingOrder="0" shrinkToFit="0" vertical="bottom" wrapText="0"/>
    </xf>
    <xf borderId="12" fillId="27" fontId="0" numFmtId="0" xfId="0" applyAlignment="1" applyBorder="1" applyFont="1">
      <alignment readingOrder="0" shrinkToFit="0" vertical="bottom" wrapText="0"/>
    </xf>
    <xf borderId="3" fillId="0" fontId="9" numFmtId="2" xfId="0" applyAlignment="1" applyBorder="1" applyFont="1" applyNumberFormat="1">
      <alignment horizontal="center"/>
    </xf>
    <xf borderId="3" fillId="0" fontId="9" numFmtId="2" xfId="0" applyAlignment="1" applyBorder="1" applyFont="1" applyNumberFormat="1">
      <alignment horizontal="center" readingOrder="0"/>
    </xf>
    <xf borderId="3" fillId="25" fontId="0" numFmtId="2" xfId="0" applyAlignment="1" applyBorder="1" applyFont="1" applyNumberFormat="1">
      <alignment horizontal="center"/>
    </xf>
    <xf borderId="14" fillId="13" fontId="0" numFmtId="166" xfId="0" applyAlignment="1" applyBorder="1" applyFont="1" applyNumberFormat="1">
      <alignment readingOrder="0" shrinkToFit="0" vertical="bottom" wrapText="0"/>
    </xf>
    <xf borderId="7" fillId="5" fontId="8" numFmtId="0" xfId="0" applyAlignment="1" applyBorder="1" applyFont="1">
      <alignment horizontal="center" readingOrder="0"/>
    </xf>
    <xf borderId="0" fillId="0" fontId="1" numFmtId="0" xfId="0" applyAlignment="1" applyFont="1">
      <alignment horizontal="center"/>
    </xf>
    <xf borderId="3" fillId="5" fontId="1" numFmtId="0" xfId="0" applyBorder="1" applyFont="1"/>
    <xf borderId="3" fillId="5" fontId="8" numFmtId="0" xfId="0" applyAlignment="1" applyBorder="1" applyFont="1">
      <alignment readingOrder="0"/>
    </xf>
    <xf borderId="3" fillId="0" fontId="0" numFmtId="49" xfId="0" applyAlignment="1" applyBorder="1" applyFont="1" applyNumberFormat="1">
      <alignment horizontal="right" readingOrder="0" shrinkToFit="0" vertical="bottom" wrapText="0"/>
    </xf>
    <xf borderId="3" fillId="14" fontId="0" numFmtId="49" xfId="0" applyAlignment="1" applyBorder="1" applyFont="1" applyNumberFormat="1">
      <alignment horizontal="right" readingOrder="0" shrinkToFit="0" vertical="bottom" wrapText="0"/>
    </xf>
    <xf borderId="3" fillId="15" fontId="1" numFmtId="0" xfId="0" applyAlignment="1" applyBorder="1" applyFont="1">
      <alignment readingOrder="0"/>
    </xf>
    <xf borderId="0" fillId="4" fontId="8" numFmtId="0" xfId="0" applyFont="1"/>
    <xf borderId="0" fillId="4" fontId="1" numFmtId="0" xfId="0" applyFont="1"/>
    <xf borderId="9" fillId="22" fontId="0" numFmtId="0" xfId="0" applyAlignment="1" applyBorder="1" applyFont="1">
      <alignment readingOrder="0" shrinkToFit="0" vertical="bottom" wrapText="0"/>
    </xf>
    <xf borderId="11" fillId="22" fontId="0" numFmtId="0" xfId="0" applyAlignment="1" applyBorder="1" applyFont="1">
      <alignment readingOrder="0" shrinkToFit="0" vertical="bottom" wrapText="0"/>
    </xf>
    <xf borderId="12" fillId="22" fontId="0" numFmtId="0" xfId="0" applyAlignment="1" applyBorder="1" applyFont="1">
      <alignment readingOrder="0" shrinkToFit="0" vertical="bottom" wrapText="0"/>
    </xf>
    <xf borderId="13" fillId="28" fontId="0" numFmtId="0" xfId="0" applyAlignment="1" applyBorder="1" applyFill="1" applyFont="1">
      <alignment readingOrder="0" shrinkToFit="0" vertical="bottom" wrapText="0"/>
    </xf>
    <xf borderId="7" fillId="4" fontId="8" numFmtId="0" xfId="0" applyAlignment="1" applyBorder="1" applyFont="1">
      <alignment horizontal="center" readingOrder="0" vertical="top"/>
    </xf>
    <xf borderId="7" fillId="22" fontId="8" numFmtId="0" xfId="0" applyAlignment="1" applyBorder="1" applyFont="1">
      <alignment horizontal="center" readingOrder="0"/>
    </xf>
    <xf borderId="7" fillId="21" fontId="8" numFmtId="0" xfId="0" applyAlignment="1" applyBorder="1" applyFont="1">
      <alignment horizontal="center" readingOrder="0"/>
    </xf>
    <xf borderId="7" fillId="6" fontId="8" numFmtId="0" xfId="0" applyAlignment="1" applyBorder="1" applyFont="1">
      <alignment horizontal="center" readingOrder="0"/>
    </xf>
    <xf borderId="7" fillId="19" fontId="8" numFmtId="0" xfId="0" applyAlignment="1" applyBorder="1" applyFont="1">
      <alignment horizontal="center" readingOrder="0"/>
    </xf>
    <xf borderId="3" fillId="22" fontId="8" numFmtId="0" xfId="0" applyAlignment="1" applyBorder="1" applyFont="1">
      <alignment horizontal="center" readingOrder="0"/>
    </xf>
    <xf borderId="3" fillId="5" fontId="8" numFmtId="0" xfId="0" applyAlignment="1" applyBorder="1" applyFont="1">
      <alignment horizontal="center" readingOrder="0"/>
    </xf>
    <xf borderId="3" fillId="21" fontId="8" numFmtId="0" xfId="0" applyAlignment="1" applyBorder="1" applyFont="1">
      <alignment horizontal="center" readingOrder="0"/>
    </xf>
    <xf borderId="3" fillId="20" fontId="8" numFmtId="0" xfId="0" applyAlignment="1" applyBorder="1" applyFont="1">
      <alignment horizontal="center" readingOrder="0"/>
    </xf>
    <xf borderId="3" fillId="6" fontId="8" numFmtId="0" xfId="0" applyAlignment="1" applyBorder="1" applyFont="1">
      <alignment horizontal="center" readingOrder="0"/>
    </xf>
    <xf borderId="3" fillId="19" fontId="8" numFmtId="0" xfId="0" applyAlignment="1" applyBorder="1" applyFont="1">
      <alignment horizontal="center" readingOrder="0"/>
    </xf>
    <xf borderId="3" fillId="0" fontId="1" numFmtId="0" xfId="0" applyAlignment="1" applyBorder="1" applyFont="1">
      <alignment horizontal="center" readingOrder="0"/>
    </xf>
    <xf borderId="3" fillId="29" fontId="1" numFmtId="0" xfId="0" applyAlignment="1" applyBorder="1" applyFill="1" applyFont="1">
      <alignment horizontal="center" readingOrder="0"/>
    </xf>
    <xf borderId="9" fillId="11" fontId="1" numFmtId="0" xfId="0" applyAlignment="1" applyBorder="1" applyFont="1">
      <alignment horizontal="center" readingOrder="0"/>
    </xf>
    <xf borderId="3" fillId="0" fontId="8" numFmtId="0" xfId="0" applyAlignment="1" applyBorder="1" applyFont="1">
      <alignment horizontal="center" readingOrder="0"/>
    </xf>
    <xf borderId="15" fillId="11" fontId="1" numFmtId="0" xfId="0" applyAlignment="1" applyBorder="1" applyFont="1">
      <alignment horizontal="center" readingOrder="0"/>
    </xf>
    <xf borderId="0" fillId="0" fontId="1" numFmtId="0" xfId="0" applyAlignment="1" applyFont="1">
      <alignment horizontal="center" readingOrder="0"/>
    </xf>
    <xf borderId="3" fillId="30" fontId="8" numFmtId="0" xfId="0" applyAlignment="1" applyBorder="1" applyFill="1" applyFont="1">
      <alignment readingOrder="0"/>
    </xf>
    <xf borderId="3" fillId="25" fontId="11" numFmtId="0" xfId="0" applyAlignment="1" applyBorder="1" applyFont="1">
      <alignment horizontal="left" readingOrder="0" shrinkToFit="0" wrapText="1"/>
    </xf>
    <xf borderId="7" fillId="25" fontId="12" numFmtId="0" xfId="0" applyAlignment="1" applyBorder="1" applyFont="1">
      <alignment horizontal="left" readingOrder="0" shrinkToFit="0" wrapText="1"/>
    </xf>
    <xf borderId="0" fillId="4" fontId="8" numFmtId="0" xfId="0" applyAlignment="1" applyFont="1">
      <alignment horizontal="center" readingOrder="0"/>
    </xf>
    <xf borderId="0" fillId="0" fontId="8" numFmtId="0" xfId="0" applyAlignment="1" applyFont="1">
      <alignment horizontal="center" readingOrder="0"/>
    </xf>
    <xf borderId="7" fillId="14" fontId="8" numFmtId="0" xfId="0" applyAlignment="1" applyBorder="1" applyFont="1">
      <alignment horizontal="center" readingOrder="0"/>
    </xf>
    <xf borderId="3" fillId="14" fontId="1" numFmtId="0" xfId="0" applyBorder="1" applyFont="1"/>
    <xf borderId="3" fillId="14" fontId="1" numFmtId="0" xfId="0" applyAlignment="1" applyBorder="1" applyFont="1">
      <alignment readingOrder="0"/>
    </xf>
    <xf borderId="3" fillId="14" fontId="8" numFmtId="0" xfId="0" applyAlignment="1" applyBorder="1" applyFont="1">
      <alignment horizontal="center" readingOrder="0"/>
    </xf>
    <xf borderId="3" fillId="0" fontId="1" numFmtId="0" xfId="0" applyAlignment="1" applyBorder="1" applyFont="1">
      <alignment horizontal="right" readingOrder="0"/>
    </xf>
    <xf borderId="0" fillId="0" fontId="1" numFmtId="2" xfId="0" applyAlignment="1" applyFont="1" applyNumberFormat="1">
      <alignment readingOrder="0"/>
    </xf>
    <xf borderId="15" fillId="0" fontId="1" numFmtId="0" xfId="0" applyAlignment="1" applyBorder="1" applyFont="1">
      <alignment horizontal="center" readingOrder="0"/>
    </xf>
    <xf borderId="9" fillId="21" fontId="8" numFmtId="0" xfId="0" applyAlignment="1" applyBorder="1" applyFont="1">
      <alignment horizontal="left" readingOrder="0" vertical="top"/>
    </xf>
    <xf borderId="13" fillId="0" fontId="1" numFmtId="0" xfId="0" applyBorder="1" applyFont="1"/>
    <xf borderId="14" fillId="0" fontId="1" numFmtId="0" xfId="0" applyBorder="1" applyFont="1"/>
    <xf borderId="3" fillId="21" fontId="8" numFmtId="0" xfId="0" applyAlignment="1" applyBorder="1" applyFont="1">
      <alignment readingOrder="0"/>
    </xf>
    <xf borderId="3" fillId="25" fontId="10" numFmtId="0" xfId="0" applyBorder="1" applyFont="1"/>
    <xf borderId="11" fillId="0" fontId="1" numFmtId="0" xfId="0" applyBorder="1" applyFont="1"/>
    <xf borderId="12" fillId="0" fontId="1" numFmtId="0" xfId="0" applyBorder="1" applyFont="1"/>
    <xf borderId="0" fillId="15" fontId="1" numFmtId="0" xfId="0" applyAlignment="1" applyFont="1">
      <alignment readingOrder="0"/>
    </xf>
    <xf borderId="0" fillId="15" fontId="1" numFmtId="0" xfId="0" applyFont="1"/>
    <xf borderId="0" fillId="31" fontId="1" numFmtId="0" xfId="0" applyAlignment="1" applyFill="1" applyFont="1">
      <alignment readingOrder="0"/>
    </xf>
    <xf borderId="0" fillId="31" fontId="1" numFmtId="0" xfId="0" applyFont="1"/>
    <xf borderId="0" fillId="7" fontId="1" numFmtId="0" xfId="0" applyAlignment="1" applyFont="1">
      <alignment readingOrder="0"/>
    </xf>
    <xf borderId="0" fillId="7" fontId="1" numFmtId="0" xfId="0" applyFont="1"/>
    <xf borderId="0" fillId="5" fontId="1" numFmtId="0" xfId="0" applyAlignment="1" applyFont="1">
      <alignment readingOrder="0"/>
    </xf>
    <xf borderId="0" fillId="5" fontId="1" numFmtId="0" xfId="0" applyFont="1"/>
    <xf borderId="7" fillId="0" fontId="1" numFmtId="0" xfId="0" applyAlignment="1" applyBorder="1" applyFont="1">
      <alignment readingOrder="0" shrinkToFit="0" wrapText="1"/>
    </xf>
    <xf borderId="3" fillId="0" fontId="1" numFmtId="0" xfId="0" applyAlignment="1" applyBorder="1" applyFont="1">
      <alignment shrinkToFit="0" wrapText="1"/>
    </xf>
    <xf borderId="9" fillId="11" fontId="8" numFmtId="0" xfId="0" applyAlignment="1" applyBorder="1" applyFont="1">
      <alignment horizontal="left" readingOrder="0" vertical="top"/>
    </xf>
    <xf borderId="7" fillId="11" fontId="8" numFmtId="0" xfId="0" applyAlignment="1" applyBorder="1" applyFont="1">
      <alignment horizontal="center" readingOrder="0"/>
    </xf>
    <xf borderId="3" fillId="0" fontId="8" numFmtId="0" xfId="0" applyAlignment="1" applyBorder="1" applyFont="1">
      <alignment readingOrder="0"/>
    </xf>
    <xf borderId="7" fillId="7" fontId="8" numFmtId="0" xfId="0" applyAlignment="1" applyBorder="1" applyFont="1">
      <alignment horizontal="center" readingOrder="0"/>
    </xf>
    <xf borderId="3" fillId="29" fontId="8" numFmtId="0" xfId="0" applyAlignment="1" applyBorder="1" applyFont="1">
      <alignment readingOrder="0"/>
    </xf>
    <xf borderId="3" fillId="24" fontId="8" numFmtId="0" xfId="0" applyAlignment="1" applyBorder="1" applyFont="1">
      <alignment readingOrder="0"/>
    </xf>
    <xf borderId="3" fillId="29" fontId="1" numFmtId="0" xfId="0" applyAlignment="1" applyBorder="1" applyFont="1">
      <alignment readingOrder="0"/>
    </xf>
    <xf borderId="3" fillId="24" fontId="1" numFmtId="0" xfId="0" applyAlignment="1" applyBorder="1" applyFont="1">
      <alignment readingOrder="0"/>
    </xf>
    <xf borderId="0" fillId="26" fontId="8" numFmtId="0" xfId="0" applyAlignment="1" applyFont="1">
      <alignment readingOrder="0"/>
    </xf>
    <xf borderId="0" fillId="26" fontId="1" numFmtId="0" xfId="0" applyAlignment="1" applyFont="1">
      <alignment horizontal="center" readingOrder="0"/>
    </xf>
    <xf borderId="0" fillId="25" fontId="10" numFmtId="0" xfId="0" applyAlignment="1" applyFont="1">
      <alignment horizontal="center"/>
    </xf>
    <xf borderId="16" fillId="0" fontId="8" numFmtId="0" xfId="0" applyAlignment="1" applyBorder="1" applyFont="1">
      <alignment horizontal="center" readingOrder="0" vertical="top"/>
    </xf>
    <xf borderId="8" fillId="0" fontId="8" numFmtId="0" xfId="0" applyAlignment="1" applyBorder="1" applyFont="1">
      <alignment horizontal="center" readingOrder="0" vertical="top"/>
    </xf>
    <xf borderId="9" fillId="0" fontId="1" numFmtId="0" xfId="0" applyAlignment="1" applyBorder="1" applyFont="1">
      <alignment readingOrder="0"/>
    </xf>
    <xf borderId="15" fillId="0" fontId="1" numFmtId="0" xfId="0" applyAlignment="1" applyBorder="1" applyFont="1">
      <alignment readingOrder="0"/>
    </xf>
    <xf borderId="10" fillId="0" fontId="1" numFmtId="0" xfId="0" applyAlignment="1" applyBorder="1" applyFont="1">
      <alignment readingOrder="0"/>
    </xf>
    <xf borderId="13" fillId="0" fontId="1" numFmtId="0" xfId="0" applyAlignment="1" applyBorder="1" applyFont="1">
      <alignment readingOrder="0"/>
    </xf>
    <xf borderId="14" fillId="0" fontId="1" numFmtId="0" xfId="0" applyAlignment="1" applyBorder="1" applyFont="1">
      <alignment readingOrder="0"/>
    </xf>
    <xf borderId="11" fillId="0" fontId="1" numFmtId="0" xfId="0" applyAlignment="1" applyBorder="1" applyFont="1">
      <alignment readingOrder="0"/>
    </xf>
    <xf borderId="17" fillId="0" fontId="1" numFmtId="0" xfId="0" applyAlignment="1" applyBorder="1" applyFont="1">
      <alignment readingOrder="0"/>
    </xf>
    <xf borderId="12" fillId="0" fontId="1" numFmtId="0" xfId="0" applyAlignment="1" applyBorder="1" applyFont="1">
      <alignment readingOrder="0"/>
    </xf>
    <xf borderId="0" fillId="32" fontId="1" numFmtId="0" xfId="0" applyAlignment="1" applyFill="1" applyFont="1">
      <alignment readingOrder="0"/>
    </xf>
    <xf borderId="9" fillId="33" fontId="1" numFmtId="0" xfId="0" applyAlignment="1" applyBorder="1" applyFill="1" applyFont="1">
      <alignment readingOrder="0"/>
    </xf>
    <xf borderId="15" fillId="33" fontId="1" numFmtId="0" xfId="0" applyAlignment="1" applyBorder="1" applyFont="1">
      <alignment readingOrder="0"/>
    </xf>
    <xf borderId="10" fillId="33" fontId="1" numFmtId="0" xfId="0" applyAlignment="1" applyBorder="1" applyFont="1">
      <alignment readingOrder="0"/>
    </xf>
    <xf borderId="13" fillId="33" fontId="1" numFmtId="0" xfId="0" applyAlignment="1" applyBorder="1" applyFont="1">
      <alignment readingOrder="0"/>
    </xf>
    <xf borderId="0" fillId="33" fontId="1" numFmtId="0" xfId="0" applyAlignment="1" applyFont="1">
      <alignment readingOrder="0"/>
    </xf>
    <xf borderId="14" fillId="33" fontId="1" numFmtId="0" xfId="0" applyAlignment="1" applyBorder="1" applyFont="1">
      <alignment readingOrder="0"/>
    </xf>
    <xf borderId="11" fillId="33" fontId="1" numFmtId="0" xfId="0" applyAlignment="1" applyBorder="1" applyFont="1">
      <alignment readingOrder="0"/>
    </xf>
    <xf borderId="17" fillId="33" fontId="1" numFmtId="0" xfId="0" applyAlignment="1" applyBorder="1" applyFont="1">
      <alignment readingOrder="0"/>
    </xf>
    <xf borderId="12" fillId="33" fontId="1" numFmtId="0" xfId="0" applyAlignment="1" applyBorder="1" applyFont="1">
      <alignment readingOrder="0"/>
    </xf>
    <xf borderId="3" fillId="25" fontId="10" numFmtId="2" xfId="0" applyAlignment="1" applyBorder="1" applyFont="1" applyNumberFormat="1">
      <alignment horizontal="center"/>
    </xf>
    <xf borderId="0" fillId="32" fontId="1" numFmtId="0" xfId="0" applyFont="1"/>
    <xf borderId="3" fillId="11" fontId="1" numFmtId="0" xfId="0" applyAlignment="1" applyBorder="1" applyFont="1">
      <alignment horizontal="center" readingOrder="0"/>
    </xf>
    <xf borderId="3" fillId="11" fontId="8" numFmtId="0" xfId="0" applyAlignment="1" applyBorder="1" applyFont="1">
      <alignment horizontal="center" readingOrder="0"/>
    </xf>
    <xf borderId="7" fillId="0" fontId="13" numFmtId="0" xfId="0" applyAlignment="1" applyBorder="1" applyFont="1">
      <alignment horizontal="center" readingOrder="0"/>
    </xf>
    <xf borderId="7" fillId="0" fontId="14" numFmtId="0" xfId="0" applyAlignment="1" applyBorder="1" applyFont="1">
      <alignment horizontal="center" readingOrder="0" vertical="center"/>
    </xf>
    <xf borderId="7" fillId="0" fontId="14" numFmtId="0" xfId="0" applyAlignment="1" applyBorder="1" applyFont="1">
      <alignment readingOrder="0" shrinkToFit="0" wrapText="1"/>
    </xf>
    <xf borderId="7" fillId="0" fontId="14" numFmtId="0" xfId="0" applyAlignment="1" applyBorder="1" applyFont="1">
      <alignment readingOrder="0" shrinkToFit="0" vertical="center" wrapText="1"/>
    </xf>
    <xf borderId="0" fillId="0" fontId="0" numFmtId="49" xfId="0" applyAlignment="1" applyFont="1" applyNumberFormat="1">
      <alignment shrinkToFit="0" vertical="bottom" wrapText="0"/>
    </xf>
    <xf borderId="9" fillId="17" fontId="0" numFmtId="0" xfId="0" applyAlignment="1" applyBorder="1" applyFont="1">
      <alignment readingOrder="0" shrinkToFit="0" vertical="bottom" wrapText="0"/>
    </xf>
    <xf borderId="11" fillId="17" fontId="0" numFmtId="49" xfId="0" applyAlignment="1" applyBorder="1" applyFont="1" applyNumberFormat="1">
      <alignment shrinkToFit="0" vertical="bottom" wrapText="0"/>
    </xf>
    <xf borderId="17" fillId="17" fontId="0" numFmtId="49" xfId="0" applyAlignment="1" applyBorder="1" applyFont="1" applyNumberFormat="1">
      <alignment readingOrder="0" shrinkToFit="0" vertical="bottom" wrapText="0"/>
    </xf>
    <xf borderId="17" fillId="17" fontId="0" numFmtId="0" xfId="0" applyAlignment="1" applyBorder="1" applyFont="1">
      <alignment readingOrder="0" shrinkToFit="0" vertical="bottom" wrapText="0"/>
    </xf>
    <xf borderId="12" fillId="17" fontId="0" numFmtId="0" xfId="0" applyAlignment="1" applyBorder="1" applyFont="1">
      <alignment readingOrder="0" shrinkToFit="0" vertical="bottom" wrapText="0"/>
    </xf>
    <xf borderId="13" fillId="13" fontId="0" numFmtId="49" xfId="0" applyAlignment="1" applyBorder="1" applyFont="1" applyNumberFormat="1">
      <alignment readingOrder="0" shrinkToFit="0" vertical="bottom" wrapText="0"/>
    </xf>
    <xf borderId="0" fillId="13" fontId="0" numFmtId="49" xfId="0" applyAlignment="1" applyFont="1" applyNumberFormat="1">
      <alignment readingOrder="0" shrinkToFit="0" vertical="bottom" wrapText="0"/>
    </xf>
    <xf borderId="0" fillId="13" fontId="0" numFmtId="3" xfId="0" applyAlignment="1" applyFont="1" applyNumberFormat="1">
      <alignment readingOrder="0" shrinkToFit="0" vertical="bottom" wrapText="0"/>
    </xf>
    <xf borderId="0" fillId="13" fontId="0" numFmtId="0" xfId="0" applyAlignment="1" applyFont="1">
      <alignment readingOrder="0" shrinkToFit="0" vertical="bottom" wrapText="0"/>
    </xf>
    <xf borderId="11" fillId="13" fontId="0" numFmtId="49" xfId="0" applyAlignment="1" applyBorder="1" applyFont="1" applyNumberFormat="1">
      <alignment readingOrder="0" shrinkToFit="0" vertical="bottom" wrapText="0"/>
    </xf>
    <xf borderId="17" fillId="13" fontId="0" numFmtId="49" xfId="0" applyAlignment="1" applyBorder="1" applyFont="1" applyNumberFormat="1">
      <alignment readingOrder="0" shrinkToFit="0" vertical="bottom" wrapText="0"/>
    </xf>
    <xf borderId="17" fillId="13" fontId="0" numFmtId="3" xfId="0" applyAlignment="1" applyBorder="1" applyFont="1" applyNumberFormat="1">
      <alignment readingOrder="0" shrinkToFit="0" vertical="bottom" wrapText="0"/>
    </xf>
    <xf borderId="12" fillId="13" fontId="0" numFmtId="0" xfId="0" applyAlignment="1" applyBorder="1" applyFont="1">
      <alignment readingOrder="0" shrinkToFit="0" vertical="bottom" wrapText="0"/>
    </xf>
    <xf borderId="9" fillId="6" fontId="0" numFmtId="0" xfId="0" applyAlignment="1" applyBorder="1" applyFont="1">
      <alignment readingOrder="0" shrinkToFit="0" vertical="bottom" wrapText="0"/>
    </xf>
    <xf borderId="11" fillId="6" fontId="0" numFmtId="49" xfId="0" applyAlignment="1" applyBorder="1" applyFont="1" applyNumberFormat="1">
      <alignment shrinkToFit="0" vertical="bottom" wrapText="0"/>
    </xf>
    <xf borderId="17" fillId="6" fontId="0" numFmtId="49" xfId="0" applyAlignment="1" applyBorder="1" applyFont="1" applyNumberFormat="1">
      <alignment readingOrder="0" shrinkToFit="0" vertical="bottom" wrapText="0"/>
    </xf>
    <xf borderId="17" fillId="6" fontId="0" numFmtId="0" xfId="0" applyAlignment="1" applyBorder="1" applyFont="1">
      <alignment readingOrder="0" shrinkToFit="0" vertical="bottom" wrapText="0"/>
    </xf>
    <xf borderId="12" fillId="6" fontId="0" numFmtId="0" xfId="0" applyAlignment="1" applyBorder="1" applyFont="1">
      <alignment readingOrder="0" shrinkToFit="0" vertical="bottom" wrapText="0"/>
    </xf>
    <xf borderId="0" fillId="13" fontId="0" numFmtId="11" xfId="0" applyAlignment="1" applyFont="1" applyNumberFormat="1">
      <alignment readingOrder="0" shrinkToFit="0" vertical="bottom" wrapText="0"/>
    </xf>
    <xf borderId="14" fillId="13" fontId="0" numFmtId="11" xfId="0" applyAlignment="1" applyBorder="1" applyFont="1" applyNumberFormat="1">
      <alignment readingOrder="0" shrinkToFit="0" vertical="bottom" wrapText="0"/>
    </xf>
    <xf borderId="17" fillId="13" fontId="0" numFmtId="11" xfId="0" applyAlignment="1" applyBorder="1" applyFont="1" applyNumberFormat="1">
      <alignment readingOrder="0" shrinkToFit="0" vertical="bottom" wrapText="0"/>
    </xf>
    <xf borderId="0" fillId="0" fontId="1" numFmtId="49" xfId="0" applyFont="1" applyNumberFormat="1"/>
    <xf borderId="0" fillId="0" fontId="0" numFmtId="49" xfId="0" applyAlignment="1" applyFont="1" applyNumberFormat="1">
      <alignment readingOrder="0" shrinkToFit="0" vertical="bottom" wrapText="1"/>
    </xf>
    <xf borderId="0" fillId="0" fontId="0" numFmtId="49" xfId="0" applyAlignment="1" applyFont="1" applyNumberFormat="1">
      <alignment shrinkToFit="0" vertical="bottom" wrapText="1"/>
    </xf>
    <xf borderId="13" fillId="34" fontId="8" numFmtId="49" xfId="0" applyAlignment="1" applyBorder="1" applyFill="1" applyFont="1" applyNumberFormat="1">
      <alignment horizontal="center" readingOrder="0"/>
    </xf>
    <xf borderId="0" fillId="34" fontId="8" numFmtId="49" xfId="0" applyAlignment="1" applyFont="1" applyNumberFormat="1">
      <alignment horizontal="center" readingOrder="0"/>
    </xf>
    <xf borderId="13" fillId="35" fontId="1" numFmtId="49" xfId="0" applyAlignment="1" applyBorder="1" applyFill="1" applyFont="1" applyNumberFormat="1">
      <alignment horizontal="center" readingOrder="0"/>
    </xf>
    <xf borderId="0" fillId="35" fontId="1" numFmtId="49" xfId="0" applyAlignment="1" applyFont="1" applyNumberFormat="1">
      <alignment horizontal="center" readingOrder="0"/>
    </xf>
    <xf borderId="14" fillId="35" fontId="1" numFmtId="49" xfId="0" applyAlignment="1" applyBorder="1" applyFont="1" applyNumberFormat="1">
      <alignment horizontal="center" readingOrder="0"/>
    </xf>
    <xf borderId="11" fillId="0" fontId="1" numFmtId="49" xfId="0" applyAlignment="1" applyBorder="1" applyFont="1" applyNumberFormat="1">
      <alignment horizontal="center" readingOrder="0"/>
    </xf>
    <xf borderId="17" fillId="0" fontId="1" numFmtId="49" xfId="0" applyAlignment="1" applyBorder="1" applyFont="1" applyNumberFormat="1">
      <alignment horizontal="center" readingOrder="0"/>
    </xf>
    <xf borderId="12" fillId="0" fontId="1" numFmtId="49" xfId="0" applyAlignment="1" applyBorder="1" applyFont="1" applyNumberFormat="1">
      <alignment horizontal="center" readingOrder="0"/>
    </xf>
    <xf borderId="13" fillId="0" fontId="1" numFmtId="49" xfId="0" applyBorder="1" applyFont="1" applyNumberFormat="1"/>
    <xf borderId="4" fillId="11" fontId="1" numFmtId="0" xfId="0" applyAlignment="1" applyBorder="1" applyFont="1">
      <alignment horizontal="center" readingOrder="0"/>
    </xf>
    <xf borderId="10" fillId="11" fontId="1" numFmtId="0" xfId="0" applyAlignment="1" applyBorder="1" applyFont="1">
      <alignment horizontal="center" readingOrder="0"/>
    </xf>
    <xf borderId="14" fillId="0" fontId="1" numFmtId="167" xfId="0" applyAlignment="1" applyBorder="1" applyFont="1" applyNumberFormat="1">
      <alignment horizontal="center" readingOrder="0"/>
    </xf>
    <xf borderId="8" fillId="5" fontId="1" numFmtId="0" xfId="0" applyAlignment="1" applyBorder="1" applyFont="1">
      <alignment horizontal="center" readingOrder="0"/>
    </xf>
    <xf borderId="3" fillId="5" fontId="1" numFmtId="0" xfId="0" applyAlignment="1" applyBorder="1" applyFont="1">
      <alignment horizontal="center" readingOrder="0"/>
    </xf>
    <xf borderId="14" fillId="0" fontId="1" numFmtId="167" xfId="0" applyAlignment="1" applyBorder="1" applyFont="1" applyNumberFormat="1">
      <alignment horizontal="center"/>
    </xf>
    <xf borderId="8" fillId="32" fontId="1" numFmtId="0" xfId="0" applyAlignment="1" applyBorder="1" applyFont="1">
      <alignment horizontal="center" readingOrder="0"/>
    </xf>
    <xf borderId="3" fillId="32" fontId="1" numFmtId="0" xfId="0" applyAlignment="1" applyBorder="1" applyFont="1">
      <alignment horizontal="center" readingOrder="0"/>
    </xf>
    <xf borderId="0" fillId="0" fontId="0" numFmtId="0" xfId="0" applyAlignment="1" applyFont="1">
      <alignment readingOrder="0" shrinkToFit="0" vertical="bottom" wrapText="0"/>
    </xf>
    <xf borderId="3" fillId="25" fontId="10" numFmtId="0" xfId="0" applyAlignment="1" applyBorder="1" applyFont="1">
      <alignment readingOrder="0"/>
    </xf>
    <xf borderId="13" fillId="4" fontId="8" numFmtId="0" xfId="0" applyAlignment="1" applyBorder="1" applyFont="1">
      <alignment horizontal="left" readingOrder="0"/>
    </xf>
    <xf borderId="0" fillId="4" fontId="1" numFmtId="0" xfId="0" applyAlignment="1" applyFont="1">
      <alignment horizontal="center"/>
    </xf>
    <xf borderId="14" fillId="0" fontId="1" numFmtId="0" xfId="0" applyAlignment="1" applyBorder="1" applyFont="1">
      <alignment horizontal="center"/>
    </xf>
    <xf borderId="13" fillId="0" fontId="1" numFmtId="167" xfId="0" applyAlignment="1" applyBorder="1" applyFont="1" applyNumberFormat="1">
      <alignment horizontal="center"/>
    </xf>
    <xf borderId="13" fillId="9" fontId="8" numFmtId="0" xfId="0" applyAlignment="1" applyBorder="1" applyFont="1">
      <alignment horizontal="center" readingOrder="0"/>
    </xf>
    <xf borderId="3" fillId="4" fontId="8" numFmtId="0" xfId="0" applyAlignment="1" applyBorder="1" applyFont="1">
      <alignment readingOrder="0"/>
    </xf>
    <xf borderId="3" fillId="23" fontId="1" numFmtId="0" xfId="0" applyAlignment="1" applyBorder="1" applyFont="1">
      <alignment horizontal="center" readingOrder="0"/>
    </xf>
    <xf borderId="3" fillId="23" fontId="1" numFmtId="0" xfId="0" applyAlignment="1" applyBorder="1" applyFont="1">
      <alignment horizontal="center"/>
    </xf>
    <xf borderId="3" fillId="0" fontId="1" numFmtId="1" xfId="0" applyAlignment="1" applyBorder="1" applyFont="1" applyNumberFormat="1">
      <alignment horizontal="right"/>
    </xf>
    <xf borderId="3" fillId="4" fontId="8" numFmtId="0" xfId="0" applyAlignment="1" applyBorder="1" applyFont="1">
      <alignment horizontal="center" readingOrder="0"/>
    </xf>
    <xf borderId="0" fillId="0" fontId="1" numFmtId="167" xfId="0" applyAlignment="1" applyFont="1" applyNumberFormat="1">
      <alignment horizontal="center"/>
    </xf>
    <xf borderId="0" fillId="16" fontId="8" numFmtId="0" xfId="0" applyAlignment="1" applyFont="1">
      <alignment horizontal="center"/>
    </xf>
    <xf borderId="3" fillId="30" fontId="1" numFmtId="0" xfId="0" applyAlignment="1" applyBorder="1" applyFont="1">
      <alignment horizontal="center" readingOrder="0"/>
    </xf>
    <xf borderId="3" fillId="0" fontId="1" numFmtId="1" xfId="0" applyBorder="1" applyFont="1" applyNumberFormat="1"/>
    <xf borderId="0" fillId="0" fontId="15" numFmtId="0" xfId="0" applyAlignment="1" applyFont="1">
      <alignment readingOrder="0"/>
    </xf>
    <xf borderId="0" fillId="4" fontId="1" numFmtId="0" xfId="0" applyAlignment="1" applyFont="1">
      <alignment readingOrder="0"/>
    </xf>
    <xf borderId="10" fillId="18" fontId="1" numFmtId="0" xfId="0" applyBorder="1" applyFont="1"/>
    <xf borderId="17" fillId="18" fontId="1" numFmtId="0" xfId="0" applyBorder="1" applyFont="1"/>
    <xf borderId="3" fillId="6" fontId="1" numFmtId="0" xfId="0" applyBorder="1" applyFont="1"/>
    <xf borderId="7" fillId="36" fontId="8" numFmtId="0" xfId="0" applyAlignment="1" applyBorder="1" applyFill="1" applyFont="1">
      <alignment horizontal="center" readingOrder="0"/>
    </xf>
    <xf borderId="0" fillId="6" fontId="0" numFmtId="0" xfId="0" applyFont="1"/>
    <xf borderId="0" fillId="0" fontId="8" numFmtId="0" xfId="0" applyAlignment="1" applyFont="1">
      <alignment readingOrder="0"/>
    </xf>
    <xf borderId="3" fillId="37" fontId="6" numFmtId="0" xfId="0" applyAlignment="1" applyBorder="1" applyFill="1" applyFont="1">
      <alignment shrinkToFit="0" vertical="bottom" wrapText="0"/>
    </xf>
    <xf borderId="8" fillId="37" fontId="6" numFmtId="0" xfId="0" applyAlignment="1" applyBorder="1" applyFont="1">
      <alignment shrinkToFit="0" vertical="bottom" wrapText="0"/>
    </xf>
    <xf borderId="16" fillId="37" fontId="6" numFmtId="0" xfId="0" applyAlignment="1" applyBorder="1" applyFont="1">
      <alignment horizontal="center" shrinkToFit="0" vertical="bottom" wrapText="0"/>
    </xf>
    <xf borderId="5" fillId="38" fontId="0" numFmtId="0" xfId="0" applyAlignment="1" applyBorder="1" applyFill="1" applyFont="1">
      <alignment shrinkToFit="0" vertical="bottom" wrapText="0"/>
    </xf>
    <xf borderId="12" fillId="38" fontId="0" numFmtId="0" xfId="0" applyAlignment="1" applyBorder="1" applyFont="1">
      <alignment shrinkToFit="0" vertical="bottom" wrapText="0"/>
    </xf>
    <xf borderId="12" fillId="38" fontId="0" numFmtId="0" xfId="0" applyAlignment="1" applyBorder="1" applyFont="1">
      <alignment shrinkToFit="0" vertical="bottom" wrapText="1"/>
    </xf>
    <xf borderId="3" fillId="0" fontId="1" numFmtId="167" xfId="0" applyAlignment="1" applyBorder="1" applyFont="1" applyNumberFormat="1">
      <alignment horizontal="center"/>
    </xf>
    <xf borderId="3" fillId="0" fontId="1" numFmtId="0" xfId="0" applyAlignment="1" applyBorder="1" applyFont="1">
      <alignment horizontal="center"/>
    </xf>
    <xf borderId="11" fillId="25" fontId="10" numFmtId="2" xfId="0" applyBorder="1" applyFont="1" applyNumberFormat="1"/>
    <xf borderId="12" fillId="25" fontId="10" numFmtId="2" xfId="0" applyBorder="1" applyFont="1" applyNumberFormat="1"/>
    <xf borderId="0" fillId="25" fontId="10" numFmtId="0" xfId="0" applyFont="1"/>
    <xf borderId="0" fillId="21" fontId="8" numFmtId="0" xfId="0" applyFont="1"/>
    <xf borderId="0" fillId="21" fontId="1" numFmtId="0" xfId="0" applyFont="1"/>
    <xf borderId="0" fillId="21" fontId="1" numFmtId="0" xfId="0" applyAlignment="1" applyFont="1">
      <alignment readingOrder="0"/>
    </xf>
    <xf borderId="0" fillId="21" fontId="8" numFmtId="0" xfId="0" applyAlignment="1" applyFont="1">
      <alignment horizontal="center" readingOrder="0"/>
    </xf>
    <xf borderId="0" fillId="26" fontId="8" numFmtId="0" xfId="0" applyAlignment="1" applyFont="1">
      <alignment horizontal="center" readingOrder="0"/>
    </xf>
    <xf borderId="11" fillId="0" fontId="1" numFmtId="167" xfId="0" applyAlignment="1" applyBorder="1" applyFont="1" applyNumberFormat="1">
      <alignment horizontal="center"/>
    </xf>
    <xf borderId="17" fillId="0" fontId="1" numFmtId="0" xfId="0" applyAlignment="1" applyBorder="1" applyFont="1">
      <alignment horizontal="center"/>
    </xf>
    <xf borderId="12" fillId="0" fontId="1" numFmtId="0" xfId="0" applyAlignment="1" applyBorder="1" applyFont="1">
      <alignment horizontal="center"/>
    </xf>
    <xf borderId="0" fillId="14" fontId="16" numFmtId="0" xfId="0" applyAlignment="1" applyFont="1">
      <alignment horizontal="center" vertical="bottom"/>
    </xf>
    <xf borderId="3" fillId="14" fontId="16" numFmtId="0" xfId="0" applyAlignment="1" applyBorder="1" applyFont="1">
      <alignment horizontal="center" vertical="bottom"/>
    </xf>
    <xf borderId="0" fillId="0" fontId="17" numFmtId="0" xfId="0" applyAlignment="1" applyFont="1">
      <alignment vertical="bottom"/>
    </xf>
    <xf borderId="3" fillId="39" fontId="17" numFmtId="0" xfId="0" applyAlignment="1" applyBorder="1" applyFill="1" applyFont="1">
      <alignment horizontal="right" vertical="bottom"/>
    </xf>
    <xf borderId="3" fillId="39" fontId="1" numFmtId="21" xfId="0" applyAlignment="1" applyBorder="1" applyFont="1" applyNumberFormat="1">
      <alignment readingOrder="0"/>
    </xf>
    <xf borderId="0" fillId="0" fontId="17" numFmtId="0" xfId="0" applyAlignment="1" applyFont="1">
      <alignment horizontal="right" vertical="bottom"/>
    </xf>
    <xf borderId="0" fillId="0" fontId="1" numFmtId="21" xfId="0" applyAlignment="1" applyFont="1" applyNumberFormat="1">
      <alignment readingOrder="0"/>
    </xf>
    <xf borderId="3" fillId="0" fontId="1" numFmtId="167" xfId="0" applyAlignment="1" applyBorder="1" applyFont="1" applyNumberFormat="1">
      <alignment horizontal="center" readingOrder="0"/>
    </xf>
    <xf borderId="3" fillId="39" fontId="1" numFmtId="0" xfId="0" applyAlignment="1" applyBorder="1" applyFont="1">
      <alignment horizontal="center" readingOrder="0"/>
    </xf>
    <xf borderId="3" fillId="24" fontId="1" numFmtId="0" xfId="0" applyAlignment="1" applyBorder="1" applyFont="1">
      <alignment horizontal="center" readingOrder="0"/>
    </xf>
    <xf borderId="3" fillId="40" fontId="1" numFmtId="0" xfId="0" applyAlignment="1" applyBorder="1" applyFill="1" applyFont="1">
      <alignment horizontal="center" readingOrder="0"/>
    </xf>
    <xf borderId="3" fillId="41" fontId="1" numFmtId="0" xfId="0" applyAlignment="1" applyBorder="1" applyFill="1" applyFont="1">
      <alignment horizontal="center" readingOrder="0"/>
    </xf>
    <xf borderId="3" fillId="33" fontId="1" numFmtId="0" xfId="0" applyAlignment="1" applyBorder="1" applyFont="1">
      <alignment horizontal="center" readingOrder="0"/>
    </xf>
    <xf borderId="3" fillId="3" fontId="1" numFmtId="0" xfId="0" applyAlignment="1" applyBorder="1" applyFont="1">
      <alignment horizontal="center" readingOrder="0"/>
    </xf>
  </cellXfs>
  <cellStyles count="1">
    <cellStyle xfId="0" name="Normal" builtinId="0"/>
  </cellStyles>
  <dxfs count="2">
    <dxf>
      <font/>
      <fill>
        <patternFill patternType="solid">
          <fgColor rgb="FFB7E1CD"/>
          <bgColor rgb="FFB7E1CD"/>
        </patternFill>
      </fill>
      <border/>
    </dxf>
    <dxf>
      <font/>
      <fill>
        <patternFill patternType="none"/>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6" Type="http://schemas.openxmlformats.org/officeDocument/2006/relationships/worksheet" Target="worksheets/sheet24.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SUS Score</a:t>
            </a:r>
          </a:p>
        </c:rich>
      </c:tx>
      <c:overlay val="0"/>
    </c:title>
    <c:plotArea>
      <c:layout/>
      <c:lineChart>
        <c:varyColors val="0"/>
        <c:ser>
          <c:idx val="0"/>
          <c:order val="0"/>
          <c:spPr>
            <a:ln cmpd="sng" w="38100">
              <a:solidFill>
                <a:srgbClr val="990000"/>
              </a:solidFill>
            </a:ln>
          </c:spPr>
          <c:marker>
            <c:symbol val="circle"/>
            <c:size val="10"/>
            <c:spPr>
              <a:solidFill>
                <a:srgbClr val="990000"/>
              </a:solidFill>
              <a:ln cmpd="sng">
                <a:solidFill>
                  <a:srgbClr val="990000"/>
                </a:solidFill>
              </a:ln>
            </c:spPr>
          </c:marker>
          <c:dLbls>
            <c:txPr>
              <a:bodyPr/>
              <a:lstStyle/>
              <a:p>
                <a:pPr lvl="0">
                  <a:defRPr b="1" i="0" sz="1200"/>
                </a:pPr>
              </a:p>
            </c:txPr>
            <c:showLegendKey val="0"/>
            <c:showVal val="1"/>
            <c:showCatName val="0"/>
            <c:showSerName val="0"/>
            <c:showPercent val="0"/>
            <c:showBubbleSize val="0"/>
          </c:dLbls>
          <c:errBars>
            <c:errDir val="y"/>
            <c:errBarType val="both"/>
            <c:errValType val="fixedVal"/>
            <c:noEndCap val="0"/>
            <c:val val="10.45"/>
          </c:errBars>
          <c:val>
            <c:numRef>
              <c:f>'SUS Adaptativo (A)'!$L$48</c:f>
            </c:numRef>
          </c:val>
          <c:smooth val="0"/>
        </c:ser>
        <c:axId val="147618856"/>
        <c:axId val="2088749743"/>
      </c:lineChart>
      <c:catAx>
        <c:axId val="147618856"/>
        <c:scaling>
          <c:orientation val="minMax"/>
        </c:scaling>
        <c:delete val="0"/>
        <c:axPos val="b"/>
        <c:title>
          <c:tx>
            <c:rich>
              <a:bodyPr/>
              <a:lstStyle/>
              <a:p>
                <a:pPr lvl="0">
                  <a:defRPr b="1" i="1" sz="1200">
                    <a:solidFill>
                      <a:srgbClr val="222222"/>
                    </a:solidFill>
                  </a:defRPr>
                </a:pPr>
                <a:r>
                  <a:t>SUS</a:t>
                </a:r>
              </a:p>
            </c:rich>
          </c:tx>
          <c:overlay val="0"/>
        </c:title>
        <c:txPr>
          <a:bodyPr/>
          <a:lstStyle/>
          <a:p>
            <a:pPr lvl="0">
              <a:defRPr b="0"/>
            </a:pPr>
          </a:p>
        </c:txPr>
        <c:crossAx val="2088749743"/>
      </c:catAx>
      <c:valAx>
        <c:axId val="2088749743"/>
        <c:scaling>
          <c:orientation val="minMax"/>
          <c:max val="100.0"/>
          <c:min val="0.0"/>
        </c:scaling>
        <c:delete val="0"/>
        <c:axPos val="l"/>
        <c:majorGridlines>
          <c:spPr>
            <a:ln>
              <a:solidFill>
                <a:srgbClr val="B7B7B7"/>
              </a:solidFill>
            </a:ln>
          </c:spPr>
        </c:majorGridlines>
        <c:title>
          <c:tx>
            <c:rich>
              <a:bodyPr/>
              <a:lstStyle/>
              <a:p>
                <a:pPr lvl="0">
                  <a:defRPr b="1" i="1" sz="1200">
                    <a:solidFill>
                      <a:srgbClr val="222222"/>
                    </a:solidFill>
                  </a:defRPr>
                </a:pPr>
                <a:r>
                  <a:t>Controle Adaptativo</a:t>
                </a:r>
              </a:p>
            </c:rich>
          </c:tx>
          <c:overlay val="0"/>
        </c:title>
        <c:numFmt formatCode="General" sourceLinked="1"/>
        <c:tickLblPos val="nextTo"/>
        <c:spPr>
          <a:ln w="47625">
            <a:noFill/>
          </a:ln>
        </c:spPr>
        <c:txPr>
          <a:bodyPr/>
          <a:lstStyle/>
          <a:p>
            <a:pPr lvl="0">
              <a:defRPr b="0"/>
            </a:pPr>
          </a:p>
        </c:txPr>
        <c:crossAx val="147618856"/>
      </c:valAx>
    </c:plotArea>
    <c:plotVisOnly val="1"/>
  </c:chart>
  <c:spPr>
    <a:solidFill>
      <a:srgbClr val="FFE599"/>
    </a:solidFill>
  </c:spPr>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Emoções no Relaxamento por Usuário</a:t>
            </a:r>
          </a:p>
        </c:rich>
      </c:tx>
      <c:overlay val="0"/>
    </c:title>
    <c:plotArea>
      <c:layout/>
      <c:barChart>
        <c:barDir val="col"/>
        <c:grouping val="clustered"/>
        <c:ser>
          <c:idx val="0"/>
          <c:order val="0"/>
          <c:tx>
            <c:strRef>
              <c:f>'Emotiv (A)'!$B$38</c:f>
            </c:strRef>
          </c:tx>
          <c:spPr>
            <a:solidFill>
              <a:srgbClr val="3366CC"/>
            </a:solidFill>
          </c:spPr>
          <c:cat>
            <c:strRef>
              <c:f>'Emotiv (A)'!$A$39:$A$48</c:f>
            </c:strRef>
          </c:cat>
          <c:val>
            <c:numRef>
              <c:f>'Emotiv (A)'!$B$39:$B$48</c:f>
            </c:numRef>
          </c:val>
        </c:ser>
        <c:ser>
          <c:idx val="1"/>
          <c:order val="1"/>
          <c:tx>
            <c:strRef>
              <c:f>'Emotiv (A)'!$C$38</c:f>
            </c:strRef>
          </c:tx>
          <c:spPr>
            <a:solidFill>
              <a:srgbClr val="DC3912"/>
            </a:solidFill>
          </c:spPr>
          <c:cat>
            <c:strRef>
              <c:f>'Emotiv (A)'!$A$39:$A$48</c:f>
            </c:strRef>
          </c:cat>
          <c:val>
            <c:numRef>
              <c:f>'Emotiv (A)'!$C$39:$C$48</c:f>
            </c:numRef>
          </c:val>
        </c:ser>
        <c:ser>
          <c:idx val="2"/>
          <c:order val="2"/>
          <c:tx>
            <c:strRef>
              <c:f>'Emotiv (A)'!$D$38</c:f>
            </c:strRef>
          </c:tx>
          <c:spPr>
            <a:solidFill>
              <a:srgbClr val="FF9900"/>
            </a:solidFill>
          </c:spPr>
          <c:cat>
            <c:strRef>
              <c:f>'Emotiv (A)'!$A$39:$A$48</c:f>
            </c:strRef>
          </c:cat>
          <c:val>
            <c:numRef>
              <c:f>'Emotiv (A)'!$D$39:$D$48</c:f>
            </c:numRef>
          </c:val>
        </c:ser>
        <c:ser>
          <c:idx val="3"/>
          <c:order val="3"/>
          <c:tx>
            <c:strRef>
              <c:f>'Emotiv (A)'!$E$38</c:f>
            </c:strRef>
          </c:tx>
          <c:spPr>
            <a:solidFill>
              <a:srgbClr val="109618"/>
            </a:solidFill>
          </c:spPr>
          <c:cat>
            <c:strRef>
              <c:f>'Emotiv (A)'!$A$39:$A$48</c:f>
            </c:strRef>
          </c:cat>
          <c:val>
            <c:numRef>
              <c:f>'Emotiv (A)'!$E$39:$E$48</c:f>
            </c:numRef>
          </c:val>
        </c:ser>
        <c:ser>
          <c:idx val="4"/>
          <c:order val="4"/>
          <c:tx>
            <c:strRef>
              <c:f>'Emotiv (A)'!$F$38</c:f>
            </c:strRef>
          </c:tx>
          <c:spPr>
            <a:solidFill>
              <a:srgbClr val="990099"/>
            </a:solidFill>
          </c:spPr>
          <c:cat>
            <c:strRef>
              <c:f>'Emotiv (A)'!$A$39:$A$48</c:f>
            </c:strRef>
          </c:cat>
          <c:val>
            <c:numRef>
              <c:f>'Emotiv (A)'!$F$39:$F$48</c:f>
            </c:numRef>
          </c:val>
        </c:ser>
        <c:ser>
          <c:idx val="5"/>
          <c:order val="5"/>
          <c:tx>
            <c:strRef>
              <c:f>'Emotiv (A)'!$G$38</c:f>
            </c:strRef>
          </c:tx>
          <c:spPr>
            <a:solidFill>
              <a:srgbClr val="0099C6"/>
            </a:solidFill>
          </c:spPr>
          <c:cat>
            <c:strRef>
              <c:f>'Emotiv (A)'!$A$39:$A$48</c:f>
            </c:strRef>
          </c:cat>
          <c:val>
            <c:numRef>
              <c:f>'Emotiv (A)'!$G$39:$G$48</c:f>
            </c:numRef>
          </c:val>
        </c:ser>
        <c:axId val="676990264"/>
        <c:axId val="2060910544"/>
      </c:barChart>
      <c:catAx>
        <c:axId val="676990264"/>
        <c:scaling>
          <c:orientation val="minMax"/>
        </c:scaling>
        <c:delete val="0"/>
        <c:axPos val="b"/>
        <c:title>
          <c:tx>
            <c:rich>
              <a:bodyPr/>
              <a:lstStyle/>
              <a:p>
                <a:pPr lvl="0">
                  <a:defRPr b="0"/>
                </a:pPr>
                <a:r>
                  <a:t>Usuário ID</a:t>
                </a:r>
              </a:p>
            </c:rich>
          </c:tx>
          <c:overlay val="0"/>
        </c:title>
        <c:txPr>
          <a:bodyPr/>
          <a:lstStyle/>
          <a:p>
            <a:pPr lvl="0">
              <a:defRPr b="0"/>
            </a:pPr>
          </a:p>
        </c:txPr>
        <c:crossAx val="2060910544"/>
      </c:catAx>
      <c:valAx>
        <c:axId val="2060910544"/>
        <c:scaling>
          <c:orientation val="minMax"/>
          <c:max val="100.0"/>
          <c:min val="0.0"/>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676990264"/>
      </c:valAx>
    </c:plotArea>
    <c:legend>
      <c:legendPos val="r"/>
      <c:overlay val="0"/>
      <c:txPr>
        <a:bodyPr/>
        <a:lstStyle/>
        <a:p>
          <a:pPr lvl="0">
            <a:defRPr sz="1200">
              <a:solidFill>
                <a:srgbClr val="222222"/>
              </a:solidFill>
            </a:defRPr>
          </a:pPr>
        </a:p>
      </c:txPr>
    </c:legend>
    <c:plotVisOnly val="1"/>
  </c:chart>
  <c:spPr>
    <a:solidFill>
      <a:srgbClr val="EFEFEF"/>
    </a:solidFill>
  </c:spPr>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Emoções no Uso do Controle Tradicional por Usuário</a:t>
            </a:r>
          </a:p>
        </c:rich>
      </c:tx>
      <c:overlay val="0"/>
    </c:title>
    <c:plotArea>
      <c:layout/>
      <c:barChart>
        <c:barDir val="col"/>
        <c:grouping val="clustered"/>
        <c:ser>
          <c:idx val="0"/>
          <c:order val="0"/>
          <c:tx>
            <c:strRef>
              <c:f>'Emotiv (A)'!$B$53</c:f>
            </c:strRef>
          </c:tx>
          <c:spPr>
            <a:solidFill>
              <a:srgbClr val="3366CC"/>
            </a:solidFill>
          </c:spPr>
          <c:cat>
            <c:strRef>
              <c:f>'Emotiv (A)'!$A$54:$A$63</c:f>
            </c:strRef>
          </c:cat>
          <c:val>
            <c:numRef>
              <c:f>'Emotiv (A)'!$B$54:$B$63</c:f>
            </c:numRef>
          </c:val>
        </c:ser>
        <c:ser>
          <c:idx val="1"/>
          <c:order val="1"/>
          <c:tx>
            <c:strRef>
              <c:f>'Emotiv (A)'!$C$53</c:f>
            </c:strRef>
          </c:tx>
          <c:spPr>
            <a:solidFill>
              <a:srgbClr val="DC3912"/>
            </a:solidFill>
          </c:spPr>
          <c:cat>
            <c:strRef>
              <c:f>'Emotiv (A)'!$A$54:$A$63</c:f>
            </c:strRef>
          </c:cat>
          <c:val>
            <c:numRef>
              <c:f>'Emotiv (A)'!$C$54:$C$63</c:f>
            </c:numRef>
          </c:val>
        </c:ser>
        <c:ser>
          <c:idx val="2"/>
          <c:order val="2"/>
          <c:tx>
            <c:strRef>
              <c:f>'Emotiv (A)'!$D$53</c:f>
            </c:strRef>
          </c:tx>
          <c:spPr>
            <a:solidFill>
              <a:srgbClr val="FF9900"/>
            </a:solidFill>
          </c:spPr>
          <c:cat>
            <c:strRef>
              <c:f>'Emotiv (A)'!$A$54:$A$63</c:f>
            </c:strRef>
          </c:cat>
          <c:val>
            <c:numRef>
              <c:f>'Emotiv (A)'!$D$54:$D$63</c:f>
            </c:numRef>
          </c:val>
        </c:ser>
        <c:ser>
          <c:idx val="3"/>
          <c:order val="3"/>
          <c:tx>
            <c:strRef>
              <c:f>'Emotiv (A)'!$E$53</c:f>
            </c:strRef>
          </c:tx>
          <c:spPr>
            <a:solidFill>
              <a:srgbClr val="109618"/>
            </a:solidFill>
          </c:spPr>
          <c:cat>
            <c:strRef>
              <c:f>'Emotiv (A)'!$A$54:$A$63</c:f>
            </c:strRef>
          </c:cat>
          <c:val>
            <c:numRef>
              <c:f>'Emotiv (A)'!$E$54:$E$63</c:f>
            </c:numRef>
          </c:val>
        </c:ser>
        <c:ser>
          <c:idx val="4"/>
          <c:order val="4"/>
          <c:tx>
            <c:strRef>
              <c:f>'Emotiv (A)'!$F$53</c:f>
            </c:strRef>
          </c:tx>
          <c:spPr>
            <a:solidFill>
              <a:srgbClr val="990099"/>
            </a:solidFill>
          </c:spPr>
          <c:cat>
            <c:strRef>
              <c:f>'Emotiv (A)'!$A$54:$A$63</c:f>
            </c:strRef>
          </c:cat>
          <c:val>
            <c:numRef>
              <c:f>'Emotiv (A)'!$F$54:$F$63</c:f>
            </c:numRef>
          </c:val>
        </c:ser>
        <c:ser>
          <c:idx val="5"/>
          <c:order val="5"/>
          <c:tx>
            <c:strRef>
              <c:f>'Emotiv (A)'!$G$53</c:f>
            </c:strRef>
          </c:tx>
          <c:spPr>
            <a:solidFill>
              <a:srgbClr val="0099C6"/>
            </a:solidFill>
          </c:spPr>
          <c:cat>
            <c:strRef>
              <c:f>'Emotiv (A)'!$A$54:$A$63</c:f>
            </c:strRef>
          </c:cat>
          <c:val>
            <c:numRef>
              <c:f>'Emotiv (A)'!$G$54:$G$63</c:f>
            </c:numRef>
          </c:val>
        </c:ser>
        <c:axId val="310672471"/>
        <c:axId val="581827616"/>
      </c:barChart>
      <c:catAx>
        <c:axId val="310672471"/>
        <c:scaling>
          <c:orientation val="minMax"/>
        </c:scaling>
        <c:delete val="0"/>
        <c:axPos val="b"/>
        <c:title>
          <c:tx>
            <c:rich>
              <a:bodyPr/>
              <a:lstStyle/>
              <a:p>
                <a:pPr lvl="0">
                  <a:defRPr b="0"/>
                </a:pPr>
                <a:r>
                  <a:t>Usuário ID</a:t>
                </a:r>
              </a:p>
            </c:rich>
          </c:tx>
          <c:overlay val="0"/>
        </c:title>
        <c:txPr>
          <a:bodyPr/>
          <a:lstStyle/>
          <a:p>
            <a:pPr lvl="0">
              <a:defRPr b="0"/>
            </a:pPr>
          </a:p>
        </c:txPr>
        <c:crossAx val="581827616"/>
      </c:catAx>
      <c:valAx>
        <c:axId val="581827616"/>
        <c:scaling>
          <c:orientation val="minMax"/>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310672471"/>
      </c:valAx>
    </c:plotArea>
    <c:legend>
      <c:legendPos val="r"/>
      <c:overlay val="0"/>
    </c:legend>
    <c:plotVisOnly val="1"/>
  </c:chart>
  <c:spPr>
    <a:solidFill>
      <a:srgbClr val="FFF2CC"/>
    </a:solidFill>
  </c:spPr>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Emoções no Uso do Controle Adaptativo</a:t>
            </a:r>
          </a:p>
        </c:rich>
      </c:tx>
      <c:overlay val="0"/>
    </c:title>
    <c:plotArea>
      <c:layout/>
      <c:barChart>
        <c:barDir val="col"/>
        <c:grouping val="clustered"/>
        <c:ser>
          <c:idx val="0"/>
          <c:order val="0"/>
          <c:tx>
            <c:strRef>
              <c:f>'Emotiv (A)'!$B$67</c:f>
            </c:strRef>
          </c:tx>
          <c:spPr>
            <a:solidFill>
              <a:srgbClr val="3366CC"/>
            </a:solidFill>
          </c:spPr>
          <c:cat>
            <c:strRef>
              <c:f>'Emotiv (A)'!$A$68:$A$77</c:f>
            </c:strRef>
          </c:cat>
          <c:val>
            <c:numRef>
              <c:f>'Emotiv (A)'!$B$68:$B$77</c:f>
            </c:numRef>
          </c:val>
        </c:ser>
        <c:ser>
          <c:idx val="1"/>
          <c:order val="1"/>
          <c:tx>
            <c:strRef>
              <c:f>'Emotiv (A)'!$C$67</c:f>
            </c:strRef>
          </c:tx>
          <c:spPr>
            <a:solidFill>
              <a:srgbClr val="DC3912"/>
            </a:solidFill>
          </c:spPr>
          <c:cat>
            <c:strRef>
              <c:f>'Emotiv (A)'!$A$68:$A$77</c:f>
            </c:strRef>
          </c:cat>
          <c:val>
            <c:numRef>
              <c:f>'Emotiv (A)'!$C$68:$C$77</c:f>
            </c:numRef>
          </c:val>
        </c:ser>
        <c:ser>
          <c:idx val="2"/>
          <c:order val="2"/>
          <c:tx>
            <c:strRef>
              <c:f>'Emotiv (A)'!$D$67</c:f>
            </c:strRef>
          </c:tx>
          <c:spPr>
            <a:solidFill>
              <a:srgbClr val="FF9900"/>
            </a:solidFill>
          </c:spPr>
          <c:cat>
            <c:strRef>
              <c:f>'Emotiv (A)'!$A$68:$A$77</c:f>
            </c:strRef>
          </c:cat>
          <c:val>
            <c:numRef>
              <c:f>'Emotiv (A)'!$D$68:$D$77</c:f>
            </c:numRef>
          </c:val>
        </c:ser>
        <c:ser>
          <c:idx val="3"/>
          <c:order val="3"/>
          <c:tx>
            <c:strRef>
              <c:f>'Emotiv (A)'!$E$67</c:f>
            </c:strRef>
          </c:tx>
          <c:spPr>
            <a:solidFill>
              <a:srgbClr val="109618"/>
            </a:solidFill>
          </c:spPr>
          <c:cat>
            <c:strRef>
              <c:f>'Emotiv (A)'!$A$68:$A$77</c:f>
            </c:strRef>
          </c:cat>
          <c:val>
            <c:numRef>
              <c:f>'Emotiv (A)'!$E$68:$E$77</c:f>
            </c:numRef>
          </c:val>
        </c:ser>
        <c:ser>
          <c:idx val="4"/>
          <c:order val="4"/>
          <c:tx>
            <c:strRef>
              <c:f>'Emotiv (A)'!$F$67</c:f>
            </c:strRef>
          </c:tx>
          <c:spPr>
            <a:solidFill>
              <a:srgbClr val="990099"/>
            </a:solidFill>
          </c:spPr>
          <c:cat>
            <c:strRef>
              <c:f>'Emotiv (A)'!$A$68:$A$77</c:f>
            </c:strRef>
          </c:cat>
          <c:val>
            <c:numRef>
              <c:f>'Emotiv (A)'!$F$68:$F$77</c:f>
            </c:numRef>
          </c:val>
        </c:ser>
        <c:ser>
          <c:idx val="5"/>
          <c:order val="5"/>
          <c:tx>
            <c:strRef>
              <c:f>'Emotiv (A)'!$G$67</c:f>
            </c:strRef>
          </c:tx>
          <c:spPr>
            <a:solidFill>
              <a:srgbClr val="0099C6"/>
            </a:solidFill>
          </c:spPr>
          <c:cat>
            <c:strRef>
              <c:f>'Emotiv (A)'!$A$68:$A$77</c:f>
            </c:strRef>
          </c:cat>
          <c:val>
            <c:numRef>
              <c:f>'Emotiv (A)'!$G$68:$G$77</c:f>
            </c:numRef>
          </c:val>
        </c:ser>
        <c:axId val="2068612213"/>
        <c:axId val="535637851"/>
      </c:barChart>
      <c:catAx>
        <c:axId val="2068612213"/>
        <c:scaling>
          <c:orientation val="minMax"/>
        </c:scaling>
        <c:delete val="0"/>
        <c:axPos val="b"/>
        <c:title>
          <c:tx>
            <c:rich>
              <a:bodyPr/>
              <a:lstStyle/>
              <a:p>
                <a:pPr lvl="0">
                  <a:defRPr b="0"/>
                </a:pPr>
                <a:r>
                  <a:t>Usuário ID</a:t>
                </a:r>
              </a:p>
            </c:rich>
          </c:tx>
          <c:overlay val="0"/>
        </c:title>
        <c:txPr>
          <a:bodyPr/>
          <a:lstStyle/>
          <a:p>
            <a:pPr lvl="0">
              <a:defRPr b="0"/>
            </a:pPr>
          </a:p>
        </c:txPr>
        <c:crossAx val="535637851"/>
      </c:catAx>
      <c:valAx>
        <c:axId val="535637851"/>
        <c:scaling>
          <c:orientation val="minMax"/>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2068612213"/>
      </c:valAx>
    </c:plotArea>
    <c:legend>
      <c:legendPos val="r"/>
      <c:overlay val="0"/>
    </c:legend>
    <c:plotVisOnly val="1"/>
  </c:chart>
  <c:spPr>
    <a:solidFill>
      <a:srgbClr val="F4CCCC"/>
    </a:solidFill>
  </c:spPr>
</c:chartSpace>
</file>

<file path=xl/charts/chart1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Uso do Controle Adaptativo</a:t>
            </a:r>
          </a:p>
        </c:rich>
      </c:tx>
      <c:overlay val="0"/>
    </c:title>
    <c:plotArea>
      <c:layout/>
      <c:lineChart>
        <c:ser>
          <c:idx val="0"/>
          <c:order val="0"/>
          <c:tx>
            <c:strRef>
              <c:f>'Emotiv (A)'!$A$68</c:f>
            </c:strRef>
          </c:tx>
          <c:spPr>
            <a:ln cmpd="sng" w="19050">
              <a:solidFill>
                <a:srgbClr val="3366CC"/>
              </a:solidFill>
            </a:ln>
          </c:spPr>
          <c:marker>
            <c:symbol val="none"/>
          </c:marker>
          <c:cat>
            <c:strRef>
              <c:f>'Emotiv (A)'!$B$67:$G$67</c:f>
            </c:strRef>
          </c:cat>
          <c:val>
            <c:numRef>
              <c:f>'Emotiv (A)'!$B$68:$G$68</c:f>
            </c:numRef>
          </c:val>
          <c:smooth val="0"/>
        </c:ser>
        <c:ser>
          <c:idx val="1"/>
          <c:order val="1"/>
          <c:tx>
            <c:strRef>
              <c:f>'Emotiv (A)'!$A$69</c:f>
            </c:strRef>
          </c:tx>
          <c:spPr>
            <a:ln cmpd="sng" w="19050">
              <a:solidFill>
                <a:srgbClr val="DC3912"/>
              </a:solidFill>
            </a:ln>
          </c:spPr>
          <c:marker>
            <c:symbol val="none"/>
          </c:marker>
          <c:cat>
            <c:strRef>
              <c:f>'Emotiv (A)'!$B$67:$G$67</c:f>
            </c:strRef>
          </c:cat>
          <c:val>
            <c:numRef>
              <c:f>'Emotiv (A)'!$B$69:$G$69</c:f>
            </c:numRef>
          </c:val>
          <c:smooth val="0"/>
        </c:ser>
        <c:ser>
          <c:idx val="2"/>
          <c:order val="2"/>
          <c:tx>
            <c:strRef>
              <c:f>'Emotiv (A)'!$A$70</c:f>
            </c:strRef>
          </c:tx>
          <c:spPr>
            <a:ln cmpd="sng" w="19050">
              <a:solidFill>
                <a:srgbClr val="FF9900"/>
              </a:solidFill>
            </a:ln>
          </c:spPr>
          <c:marker>
            <c:symbol val="none"/>
          </c:marker>
          <c:cat>
            <c:strRef>
              <c:f>'Emotiv (A)'!$B$67:$G$67</c:f>
            </c:strRef>
          </c:cat>
          <c:val>
            <c:numRef>
              <c:f>'Emotiv (A)'!$B$70:$G$70</c:f>
            </c:numRef>
          </c:val>
          <c:smooth val="0"/>
        </c:ser>
        <c:ser>
          <c:idx val="3"/>
          <c:order val="3"/>
          <c:tx>
            <c:strRef>
              <c:f>'Emotiv (A)'!$A$71</c:f>
            </c:strRef>
          </c:tx>
          <c:spPr>
            <a:ln cmpd="sng" w="19050">
              <a:solidFill>
                <a:srgbClr val="109618"/>
              </a:solidFill>
            </a:ln>
          </c:spPr>
          <c:marker>
            <c:symbol val="none"/>
          </c:marker>
          <c:cat>
            <c:strRef>
              <c:f>'Emotiv (A)'!$B$67:$G$67</c:f>
            </c:strRef>
          </c:cat>
          <c:val>
            <c:numRef>
              <c:f>'Emotiv (A)'!$B$71:$G$71</c:f>
            </c:numRef>
          </c:val>
          <c:smooth val="0"/>
        </c:ser>
        <c:ser>
          <c:idx val="4"/>
          <c:order val="4"/>
          <c:tx>
            <c:strRef>
              <c:f>'Emotiv (A)'!$A$72</c:f>
            </c:strRef>
          </c:tx>
          <c:spPr>
            <a:ln cmpd="sng" w="19050">
              <a:solidFill>
                <a:srgbClr val="990099"/>
              </a:solidFill>
            </a:ln>
          </c:spPr>
          <c:marker>
            <c:symbol val="none"/>
          </c:marker>
          <c:cat>
            <c:strRef>
              <c:f>'Emotiv (A)'!$B$67:$G$67</c:f>
            </c:strRef>
          </c:cat>
          <c:val>
            <c:numRef>
              <c:f>'Emotiv (A)'!$B$72:$G$72</c:f>
            </c:numRef>
          </c:val>
          <c:smooth val="0"/>
        </c:ser>
        <c:ser>
          <c:idx val="5"/>
          <c:order val="5"/>
          <c:tx>
            <c:strRef>
              <c:f>'Emotiv (A)'!$A$73</c:f>
            </c:strRef>
          </c:tx>
          <c:spPr>
            <a:ln cmpd="sng" w="19050">
              <a:solidFill>
                <a:srgbClr val="0099C6"/>
              </a:solidFill>
            </a:ln>
          </c:spPr>
          <c:marker>
            <c:symbol val="none"/>
          </c:marker>
          <c:cat>
            <c:strRef>
              <c:f>'Emotiv (A)'!$B$67:$G$67</c:f>
            </c:strRef>
          </c:cat>
          <c:val>
            <c:numRef>
              <c:f>'Emotiv (A)'!$B$73:$G$73</c:f>
            </c:numRef>
          </c:val>
          <c:smooth val="0"/>
        </c:ser>
        <c:ser>
          <c:idx val="6"/>
          <c:order val="6"/>
          <c:tx>
            <c:strRef>
              <c:f>'Emotiv (A)'!$A$74</c:f>
            </c:strRef>
          </c:tx>
          <c:spPr>
            <a:ln cmpd="sng" w="19050">
              <a:solidFill>
                <a:srgbClr val="DD4477"/>
              </a:solidFill>
            </a:ln>
          </c:spPr>
          <c:marker>
            <c:symbol val="none"/>
          </c:marker>
          <c:cat>
            <c:strRef>
              <c:f>'Emotiv (A)'!$B$67:$G$67</c:f>
            </c:strRef>
          </c:cat>
          <c:val>
            <c:numRef>
              <c:f>'Emotiv (A)'!$B$74:$G$74</c:f>
            </c:numRef>
          </c:val>
          <c:smooth val="0"/>
        </c:ser>
        <c:ser>
          <c:idx val="7"/>
          <c:order val="7"/>
          <c:tx>
            <c:strRef>
              <c:f>'Emotiv (A)'!$A$75</c:f>
            </c:strRef>
          </c:tx>
          <c:spPr>
            <a:ln cmpd="sng" w="19050">
              <a:solidFill>
                <a:srgbClr val="66AA00"/>
              </a:solidFill>
            </a:ln>
          </c:spPr>
          <c:marker>
            <c:symbol val="none"/>
          </c:marker>
          <c:cat>
            <c:strRef>
              <c:f>'Emotiv (A)'!$B$67:$G$67</c:f>
            </c:strRef>
          </c:cat>
          <c:val>
            <c:numRef>
              <c:f>'Emotiv (A)'!$B$75:$G$75</c:f>
            </c:numRef>
          </c:val>
          <c:smooth val="0"/>
        </c:ser>
        <c:ser>
          <c:idx val="8"/>
          <c:order val="8"/>
          <c:tx>
            <c:strRef>
              <c:f>'Emotiv (A)'!$A$76</c:f>
            </c:strRef>
          </c:tx>
          <c:spPr>
            <a:ln cmpd="sng" w="19050">
              <a:solidFill>
                <a:srgbClr val="B82E2E"/>
              </a:solidFill>
            </a:ln>
          </c:spPr>
          <c:marker>
            <c:symbol val="none"/>
          </c:marker>
          <c:cat>
            <c:strRef>
              <c:f>'Emotiv (A)'!$B$67:$G$67</c:f>
            </c:strRef>
          </c:cat>
          <c:val>
            <c:numRef>
              <c:f>'Emotiv (A)'!$B$76:$G$76</c:f>
            </c:numRef>
          </c:val>
          <c:smooth val="0"/>
        </c:ser>
        <c:ser>
          <c:idx val="9"/>
          <c:order val="9"/>
          <c:tx>
            <c:strRef>
              <c:f>'Emotiv (A)'!$A$77</c:f>
            </c:strRef>
          </c:tx>
          <c:spPr>
            <a:ln cmpd="sng" w="19050">
              <a:solidFill>
                <a:srgbClr val="316395"/>
              </a:solidFill>
            </a:ln>
          </c:spPr>
          <c:marker>
            <c:symbol val="none"/>
          </c:marker>
          <c:cat>
            <c:strRef>
              <c:f>'Emotiv (A)'!$B$67:$G$67</c:f>
            </c:strRef>
          </c:cat>
          <c:val>
            <c:numRef>
              <c:f>'Emotiv (A)'!$B$77:$G$77</c:f>
            </c:numRef>
          </c:val>
          <c:smooth val="0"/>
        </c:ser>
        <c:axId val="1978302583"/>
        <c:axId val="1397997897"/>
      </c:lineChart>
      <c:catAx>
        <c:axId val="1978302583"/>
        <c:scaling>
          <c:orientation val="minMax"/>
        </c:scaling>
        <c:delete val="0"/>
        <c:axPos val="b"/>
        <c:title>
          <c:tx>
            <c:rich>
              <a:bodyPr/>
              <a:lstStyle/>
              <a:p>
                <a:pPr lvl="0">
                  <a:defRPr b="0"/>
                </a:pPr>
                <a:r>
                  <a:t>Emoções</a:t>
                </a:r>
              </a:p>
            </c:rich>
          </c:tx>
          <c:overlay val="0"/>
        </c:title>
        <c:txPr>
          <a:bodyPr/>
          <a:lstStyle/>
          <a:p>
            <a:pPr lvl="0">
              <a:defRPr b="0"/>
            </a:pPr>
          </a:p>
        </c:txPr>
        <c:crossAx val="1397997897"/>
      </c:catAx>
      <c:valAx>
        <c:axId val="1397997897"/>
        <c:scaling>
          <c:orientation val="minMax"/>
          <c:max val="100.0"/>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1978302583"/>
      </c:valAx>
    </c:plotArea>
    <c:legend>
      <c:legendPos val="r"/>
      <c:overlay val="0"/>
    </c:legend>
    <c:plotVisOnly val="1"/>
  </c:chart>
  <c:spPr>
    <a:solidFill>
      <a:srgbClr val="D9D2E9"/>
    </a:solidFill>
  </c:spPr>
</c:chartSpace>
</file>

<file path=xl/charts/chart1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Uso do Controle Tradicional</a:t>
            </a:r>
          </a:p>
        </c:rich>
      </c:tx>
      <c:overlay val="0"/>
    </c:title>
    <c:plotArea>
      <c:layout/>
      <c:lineChart>
        <c:ser>
          <c:idx val="0"/>
          <c:order val="0"/>
          <c:tx>
            <c:strRef>
              <c:f>'Emotiv (A)'!$A$54</c:f>
            </c:strRef>
          </c:tx>
          <c:spPr>
            <a:ln cmpd="sng" w="19050">
              <a:solidFill>
                <a:srgbClr val="3366CC"/>
              </a:solidFill>
            </a:ln>
          </c:spPr>
          <c:marker>
            <c:symbol val="none"/>
          </c:marker>
          <c:cat>
            <c:strRef>
              <c:f>'Emotiv (A)'!$B$53:$G$53</c:f>
            </c:strRef>
          </c:cat>
          <c:val>
            <c:numRef>
              <c:f>'Emotiv (A)'!$B$54:$G$54</c:f>
            </c:numRef>
          </c:val>
          <c:smooth val="0"/>
        </c:ser>
        <c:ser>
          <c:idx val="1"/>
          <c:order val="1"/>
          <c:tx>
            <c:strRef>
              <c:f>'Emotiv (A)'!$A$55</c:f>
            </c:strRef>
          </c:tx>
          <c:spPr>
            <a:ln cmpd="sng" w="19050">
              <a:solidFill>
                <a:srgbClr val="DC3912"/>
              </a:solidFill>
            </a:ln>
          </c:spPr>
          <c:marker>
            <c:symbol val="none"/>
          </c:marker>
          <c:cat>
            <c:strRef>
              <c:f>'Emotiv (A)'!$B$53:$G$53</c:f>
            </c:strRef>
          </c:cat>
          <c:val>
            <c:numRef>
              <c:f>'Emotiv (A)'!$B$55:$G$55</c:f>
            </c:numRef>
          </c:val>
          <c:smooth val="0"/>
        </c:ser>
        <c:ser>
          <c:idx val="2"/>
          <c:order val="2"/>
          <c:tx>
            <c:strRef>
              <c:f>'Emotiv (A)'!$A$56</c:f>
            </c:strRef>
          </c:tx>
          <c:spPr>
            <a:ln cmpd="sng" w="19050">
              <a:solidFill>
                <a:srgbClr val="FF9900"/>
              </a:solidFill>
            </a:ln>
          </c:spPr>
          <c:marker>
            <c:symbol val="none"/>
          </c:marker>
          <c:cat>
            <c:strRef>
              <c:f>'Emotiv (A)'!$B$53:$G$53</c:f>
            </c:strRef>
          </c:cat>
          <c:val>
            <c:numRef>
              <c:f>'Emotiv (A)'!$B$56:$G$56</c:f>
            </c:numRef>
          </c:val>
          <c:smooth val="0"/>
        </c:ser>
        <c:ser>
          <c:idx val="3"/>
          <c:order val="3"/>
          <c:tx>
            <c:strRef>
              <c:f>'Emotiv (A)'!$A$57</c:f>
            </c:strRef>
          </c:tx>
          <c:spPr>
            <a:ln cmpd="sng" w="19050">
              <a:solidFill>
                <a:srgbClr val="109618"/>
              </a:solidFill>
            </a:ln>
          </c:spPr>
          <c:marker>
            <c:symbol val="none"/>
          </c:marker>
          <c:cat>
            <c:strRef>
              <c:f>'Emotiv (A)'!$B$53:$G$53</c:f>
            </c:strRef>
          </c:cat>
          <c:val>
            <c:numRef>
              <c:f>'Emotiv (A)'!$B$57:$G$57</c:f>
            </c:numRef>
          </c:val>
          <c:smooth val="0"/>
        </c:ser>
        <c:ser>
          <c:idx val="4"/>
          <c:order val="4"/>
          <c:tx>
            <c:strRef>
              <c:f>'Emotiv (A)'!$A$58</c:f>
            </c:strRef>
          </c:tx>
          <c:spPr>
            <a:ln cmpd="sng" w="19050">
              <a:solidFill>
                <a:srgbClr val="990099"/>
              </a:solidFill>
            </a:ln>
          </c:spPr>
          <c:marker>
            <c:symbol val="none"/>
          </c:marker>
          <c:cat>
            <c:strRef>
              <c:f>'Emotiv (A)'!$B$53:$G$53</c:f>
            </c:strRef>
          </c:cat>
          <c:val>
            <c:numRef>
              <c:f>'Emotiv (A)'!$B$58:$G$58</c:f>
            </c:numRef>
          </c:val>
          <c:smooth val="0"/>
        </c:ser>
        <c:ser>
          <c:idx val="5"/>
          <c:order val="5"/>
          <c:tx>
            <c:strRef>
              <c:f>'Emotiv (A)'!$A$59</c:f>
            </c:strRef>
          </c:tx>
          <c:spPr>
            <a:ln cmpd="sng" w="19050">
              <a:solidFill>
                <a:srgbClr val="0099C6"/>
              </a:solidFill>
            </a:ln>
          </c:spPr>
          <c:marker>
            <c:symbol val="none"/>
          </c:marker>
          <c:cat>
            <c:strRef>
              <c:f>'Emotiv (A)'!$B$53:$G$53</c:f>
            </c:strRef>
          </c:cat>
          <c:val>
            <c:numRef>
              <c:f>'Emotiv (A)'!$B$59:$G$59</c:f>
            </c:numRef>
          </c:val>
          <c:smooth val="0"/>
        </c:ser>
        <c:ser>
          <c:idx val="6"/>
          <c:order val="6"/>
          <c:tx>
            <c:strRef>
              <c:f>'Emotiv (A)'!$A$60</c:f>
            </c:strRef>
          </c:tx>
          <c:spPr>
            <a:ln cmpd="sng" w="19050">
              <a:solidFill>
                <a:srgbClr val="DD4477"/>
              </a:solidFill>
            </a:ln>
          </c:spPr>
          <c:marker>
            <c:symbol val="none"/>
          </c:marker>
          <c:cat>
            <c:strRef>
              <c:f>'Emotiv (A)'!$B$53:$G$53</c:f>
            </c:strRef>
          </c:cat>
          <c:val>
            <c:numRef>
              <c:f>'Emotiv (A)'!$B$60:$G$60</c:f>
            </c:numRef>
          </c:val>
          <c:smooth val="0"/>
        </c:ser>
        <c:ser>
          <c:idx val="7"/>
          <c:order val="7"/>
          <c:tx>
            <c:strRef>
              <c:f>'Emotiv (A)'!$A$61</c:f>
            </c:strRef>
          </c:tx>
          <c:spPr>
            <a:ln cmpd="sng" w="19050">
              <a:solidFill>
                <a:srgbClr val="66AA00"/>
              </a:solidFill>
            </a:ln>
          </c:spPr>
          <c:marker>
            <c:symbol val="none"/>
          </c:marker>
          <c:cat>
            <c:strRef>
              <c:f>'Emotiv (A)'!$B$53:$G$53</c:f>
            </c:strRef>
          </c:cat>
          <c:val>
            <c:numRef>
              <c:f>'Emotiv (A)'!$B$61:$G$61</c:f>
            </c:numRef>
          </c:val>
          <c:smooth val="0"/>
        </c:ser>
        <c:ser>
          <c:idx val="8"/>
          <c:order val="8"/>
          <c:tx>
            <c:strRef>
              <c:f>'Emotiv (A)'!$A$62</c:f>
            </c:strRef>
          </c:tx>
          <c:spPr>
            <a:ln cmpd="sng" w="19050">
              <a:solidFill>
                <a:srgbClr val="B82E2E"/>
              </a:solidFill>
            </a:ln>
          </c:spPr>
          <c:marker>
            <c:symbol val="none"/>
          </c:marker>
          <c:cat>
            <c:strRef>
              <c:f>'Emotiv (A)'!$B$53:$G$53</c:f>
            </c:strRef>
          </c:cat>
          <c:val>
            <c:numRef>
              <c:f>'Emotiv (A)'!$B$62:$G$62</c:f>
            </c:numRef>
          </c:val>
          <c:smooth val="0"/>
        </c:ser>
        <c:ser>
          <c:idx val="9"/>
          <c:order val="9"/>
          <c:tx>
            <c:strRef>
              <c:f>'Emotiv (A)'!$A$63</c:f>
            </c:strRef>
          </c:tx>
          <c:spPr>
            <a:ln cmpd="sng" w="19050">
              <a:solidFill>
                <a:srgbClr val="316395"/>
              </a:solidFill>
            </a:ln>
          </c:spPr>
          <c:marker>
            <c:symbol val="none"/>
          </c:marker>
          <c:cat>
            <c:strRef>
              <c:f>'Emotiv (A)'!$B$53:$G$53</c:f>
            </c:strRef>
          </c:cat>
          <c:val>
            <c:numRef>
              <c:f>'Emotiv (A)'!$B$63:$G$63</c:f>
            </c:numRef>
          </c:val>
          <c:smooth val="0"/>
        </c:ser>
        <c:axId val="479316545"/>
        <c:axId val="1315505395"/>
      </c:lineChart>
      <c:catAx>
        <c:axId val="479316545"/>
        <c:scaling>
          <c:orientation val="minMax"/>
        </c:scaling>
        <c:delete val="0"/>
        <c:axPos val="b"/>
        <c:title>
          <c:tx>
            <c:rich>
              <a:bodyPr/>
              <a:lstStyle/>
              <a:p>
                <a:pPr lvl="0">
                  <a:defRPr b="0"/>
                </a:pPr>
                <a:r>
                  <a:t>Emoções</a:t>
                </a:r>
              </a:p>
            </c:rich>
          </c:tx>
          <c:overlay val="0"/>
        </c:title>
        <c:txPr>
          <a:bodyPr/>
          <a:lstStyle/>
          <a:p>
            <a:pPr lvl="0">
              <a:defRPr b="0"/>
            </a:pPr>
          </a:p>
        </c:txPr>
        <c:crossAx val="1315505395"/>
      </c:catAx>
      <c:valAx>
        <c:axId val="1315505395"/>
        <c:scaling>
          <c:orientation val="minMax"/>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479316545"/>
      </c:valAx>
    </c:plotArea>
    <c:legend>
      <c:legendPos val="r"/>
      <c:overlay val="0"/>
    </c:legend>
    <c:plotVisOnly val="1"/>
  </c:chart>
  <c:spPr>
    <a:solidFill>
      <a:srgbClr val="D9EAD3"/>
    </a:solidFill>
  </c:spPr>
</c:chartSpace>
</file>

<file path=xl/charts/chart1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Engajamento no Uso do Controle</a:t>
            </a:r>
          </a:p>
        </c:rich>
      </c:tx>
      <c:overlay val="0"/>
    </c:title>
    <c:plotArea>
      <c:layout/>
      <c:barChart>
        <c:barDir val="col"/>
        <c:grouping val="clustered"/>
        <c:ser>
          <c:idx val="0"/>
          <c:order val="0"/>
          <c:tx>
            <c:strRef>
              <c:f>'Emotiv (A)'!$K$53</c:f>
            </c:strRef>
          </c:tx>
          <c:spPr>
            <a:solidFill>
              <a:srgbClr val="0B5394"/>
            </a:solidFill>
          </c:spPr>
          <c:cat>
            <c:strRef>
              <c:f>'Emotiv (A)'!$J$54:$J$63</c:f>
            </c:strRef>
          </c:cat>
          <c:val>
            <c:numRef>
              <c:f>'Emotiv (A)'!$K$54:$K$63</c:f>
            </c:numRef>
          </c:val>
        </c:ser>
        <c:ser>
          <c:idx val="1"/>
          <c:order val="1"/>
          <c:tx>
            <c:strRef>
              <c:f>'Emotiv (A)'!$L$53</c:f>
            </c:strRef>
          </c:tx>
          <c:spPr>
            <a:solidFill>
              <a:srgbClr val="980000"/>
            </a:solidFill>
          </c:spPr>
          <c:cat>
            <c:strRef>
              <c:f>'Emotiv (A)'!$J$54:$J$63</c:f>
            </c:strRef>
          </c:cat>
          <c:val>
            <c:numRef>
              <c:f>'Emotiv (A)'!$L$54:$L$63</c:f>
            </c:numRef>
          </c:val>
        </c:ser>
        <c:axId val="984258922"/>
        <c:axId val="1777783408"/>
      </c:barChart>
      <c:catAx>
        <c:axId val="984258922"/>
        <c:scaling>
          <c:orientation val="minMax"/>
        </c:scaling>
        <c:delete val="0"/>
        <c:axPos val="b"/>
        <c:title>
          <c:tx>
            <c:rich>
              <a:bodyPr/>
              <a:lstStyle/>
              <a:p>
                <a:pPr lvl="0">
                  <a:defRPr b="0"/>
                </a:pPr>
                <a:r>
                  <a:t>Usuário ID</a:t>
                </a:r>
              </a:p>
            </c:rich>
          </c:tx>
          <c:overlay val="0"/>
        </c:title>
        <c:txPr>
          <a:bodyPr/>
          <a:lstStyle/>
          <a:p>
            <a:pPr lvl="0">
              <a:defRPr b="0"/>
            </a:pPr>
          </a:p>
        </c:txPr>
        <c:crossAx val="1777783408"/>
      </c:catAx>
      <c:valAx>
        <c:axId val="1777783408"/>
        <c:scaling>
          <c:orientation val="minMax"/>
          <c:max val="100.0"/>
          <c:min val="0.0"/>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984258922"/>
      </c:valAx>
    </c:plotArea>
    <c:legend>
      <c:legendPos val="r"/>
      <c:overlay val="0"/>
    </c:legend>
    <c:plotVisOnly val="1"/>
  </c:chart>
  <c:spPr>
    <a:solidFill>
      <a:srgbClr val="FCE5CD"/>
    </a:solidFill>
  </c:spPr>
</c:chartSpace>
</file>

<file path=xl/charts/chart1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Excitação no Uso do Controle</a:t>
            </a:r>
          </a:p>
        </c:rich>
      </c:tx>
      <c:overlay val="0"/>
    </c:title>
    <c:plotArea>
      <c:layout/>
      <c:barChart>
        <c:barDir val="col"/>
        <c:grouping val="clustered"/>
        <c:ser>
          <c:idx val="0"/>
          <c:order val="0"/>
          <c:tx>
            <c:strRef>
              <c:f>'Emotiv (A)'!$K$65</c:f>
            </c:strRef>
          </c:tx>
          <c:spPr>
            <a:solidFill>
              <a:srgbClr val="3C78D8"/>
            </a:solidFill>
          </c:spPr>
          <c:cat>
            <c:strRef>
              <c:f>'Emotiv (A)'!$J$66:$J$75</c:f>
            </c:strRef>
          </c:cat>
          <c:val>
            <c:numRef>
              <c:f>'Emotiv (A)'!$K$66:$K$75</c:f>
            </c:numRef>
          </c:val>
        </c:ser>
        <c:ser>
          <c:idx val="1"/>
          <c:order val="1"/>
          <c:tx>
            <c:strRef>
              <c:f>'Emotiv (A)'!$L$65</c:f>
            </c:strRef>
          </c:tx>
          <c:spPr>
            <a:solidFill>
              <a:srgbClr val="A61C00"/>
            </a:solidFill>
          </c:spPr>
          <c:cat>
            <c:strRef>
              <c:f>'Emotiv (A)'!$J$66:$J$75</c:f>
            </c:strRef>
          </c:cat>
          <c:val>
            <c:numRef>
              <c:f>'Emotiv (A)'!$L$66:$L$75</c:f>
            </c:numRef>
          </c:val>
        </c:ser>
        <c:axId val="428867753"/>
        <c:axId val="2036415008"/>
      </c:barChart>
      <c:catAx>
        <c:axId val="428867753"/>
        <c:scaling>
          <c:orientation val="minMax"/>
        </c:scaling>
        <c:delete val="0"/>
        <c:axPos val="b"/>
        <c:title>
          <c:tx>
            <c:rich>
              <a:bodyPr/>
              <a:lstStyle/>
              <a:p>
                <a:pPr lvl="0">
                  <a:defRPr b="0"/>
                </a:pPr>
                <a:r>
                  <a:t>Usuário ID</a:t>
                </a:r>
              </a:p>
            </c:rich>
          </c:tx>
          <c:overlay val="0"/>
        </c:title>
        <c:txPr>
          <a:bodyPr/>
          <a:lstStyle/>
          <a:p>
            <a:pPr lvl="0">
              <a:defRPr b="0"/>
            </a:pPr>
          </a:p>
        </c:txPr>
        <c:crossAx val="2036415008"/>
      </c:catAx>
      <c:valAx>
        <c:axId val="2036415008"/>
        <c:scaling>
          <c:orientation val="minMax"/>
          <c:max val="100.0"/>
          <c:min val="0.0"/>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428867753"/>
      </c:valAx>
    </c:plotArea>
    <c:legend>
      <c:legendPos val="r"/>
      <c:overlay val="0"/>
    </c:legend>
    <c:plotVisOnly val="1"/>
  </c:chart>
  <c:spPr>
    <a:solidFill>
      <a:srgbClr val="FFE599"/>
    </a:solidFill>
  </c:spPr>
</c:chartSpace>
</file>

<file path=xl/charts/chart1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Interesse no Uso do Controle</a:t>
            </a:r>
          </a:p>
        </c:rich>
      </c:tx>
      <c:overlay val="0"/>
    </c:title>
    <c:plotArea>
      <c:layout/>
      <c:barChart>
        <c:barDir val="col"/>
        <c:grouping val="clustered"/>
        <c:ser>
          <c:idx val="0"/>
          <c:order val="0"/>
          <c:tx>
            <c:strRef>
              <c:f>'Emotiv (A)'!$K$78</c:f>
            </c:strRef>
          </c:tx>
          <c:spPr>
            <a:solidFill>
              <a:srgbClr val="3366CC"/>
            </a:solidFill>
          </c:spPr>
          <c:cat>
            <c:strRef>
              <c:f>'Emotiv (A)'!$J$79:$J$88</c:f>
            </c:strRef>
          </c:cat>
          <c:val>
            <c:numRef>
              <c:f>'Emotiv (A)'!$K$79:$K$88</c:f>
            </c:numRef>
          </c:val>
        </c:ser>
        <c:ser>
          <c:idx val="1"/>
          <c:order val="1"/>
          <c:tx>
            <c:strRef>
              <c:f>'Emotiv (A)'!$L$78</c:f>
            </c:strRef>
          </c:tx>
          <c:spPr>
            <a:solidFill>
              <a:srgbClr val="DC3912"/>
            </a:solidFill>
          </c:spPr>
          <c:cat>
            <c:strRef>
              <c:f>'Emotiv (A)'!$J$79:$J$88</c:f>
            </c:strRef>
          </c:cat>
          <c:val>
            <c:numRef>
              <c:f>'Emotiv (A)'!$L$79:$L$88</c:f>
            </c:numRef>
          </c:val>
        </c:ser>
        <c:axId val="50805332"/>
        <c:axId val="46641026"/>
      </c:barChart>
      <c:catAx>
        <c:axId val="50805332"/>
        <c:scaling>
          <c:orientation val="minMax"/>
        </c:scaling>
        <c:delete val="0"/>
        <c:axPos val="b"/>
        <c:title>
          <c:tx>
            <c:rich>
              <a:bodyPr/>
              <a:lstStyle/>
              <a:p>
                <a:pPr lvl="0">
                  <a:defRPr b="0"/>
                </a:pPr>
                <a:r>
                  <a:t>Usuário ID</a:t>
                </a:r>
              </a:p>
            </c:rich>
          </c:tx>
          <c:overlay val="0"/>
        </c:title>
        <c:txPr>
          <a:bodyPr/>
          <a:lstStyle/>
          <a:p>
            <a:pPr lvl="0">
              <a:defRPr b="0"/>
            </a:pPr>
          </a:p>
        </c:txPr>
        <c:crossAx val="46641026"/>
      </c:catAx>
      <c:valAx>
        <c:axId val="46641026"/>
        <c:scaling>
          <c:orientation val="minMax"/>
          <c:max val="100.0"/>
          <c:min val="0.0"/>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50805332"/>
      </c:valAx>
    </c:plotArea>
    <c:legend>
      <c:legendPos val="r"/>
      <c:overlay val="0"/>
    </c:legend>
    <c:plotVisOnly val="1"/>
  </c:chart>
  <c:spPr>
    <a:solidFill>
      <a:srgbClr val="B6D7A8"/>
    </a:solidFill>
  </c:spPr>
</c:chartSpace>
</file>

<file path=xl/charts/chart1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Adaptativo vs. Tradicional</a:t>
            </a:r>
          </a:p>
        </c:rich>
      </c:tx>
      <c:overlay val="0"/>
    </c:title>
    <c:plotArea>
      <c:layout/>
      <c:barChart>
        <c:barDir val="col"/>
        <c:grouping val="clustered"/>
        <c:ser>
          <c:idx val="0"/>
          <c:order val="0"/>
          <c:tx>
            <c:strRef>
              <c:f>'Performance (A)'!$D$2</c:f>
            </c:strRef>
          </c:tx>
          <c:spPr>
            <a:solidFill>
              <a:srgbClr val="3366CC"/>
            </a:solidFill>
          </c:spPr>
          <c:cat>
            <c:strRef>
              <c:f>'Performance (A)'!$E$1:$I$1</c:f>
            </c:strRef>
          </c:cat>
          <c:val>
            <c:numRef>
              <c:f>'Performance (A)'!$E$2:$I$2</c:f>
            </c:numRef>
          </c:val>
        </c:ser>
        <c:ser>
          <c:idx val="1"/>
          <c:order val="1"/>
          <c:tx>
            <c:strRef>
              <c:f>'Performance (A)'!$D$3</c:f>
            </c:strRef>
          </c:tx>
          <c:spPr>
            <a:solidFill>
              <a:srgbClr val="DC3912"/>
            </a:solidFill>
          </c:spPr>
          <c:cat>
            <c:strRef>
              <c:f>'Performance (A)'!$E$1:$I$1</c:f>
            </c:strRef>
          </c:cat>
          <c:val>
            <c:numRef>
              <c:f>'Performance (A)'!$E$3:$I$3</c:f>
            </c:numRef>
          </c:val>
        </c:ser>
        <c:ser>
          <c:idx val="2"/>
          <c:order val="2"/>
          <c:tx>
            <c:strRef>
              <c:f>'Performance (A)'!$D$4</c:f>
            </c:strRef>
          </c:tx>
          <c:spPr>
            <a:solidFill>
              <a:srgbClr val="FF9900"/>
            </a:solidFill>
          </c:spPr>
          <c:cat>
            <c:strRef>
              <c:f>'Performance (A)'!$E$1:$I$1</c:f>
            </c:strRef>
          </c:cat>
          <c:val>
            <c:numRef>
              <c:f>'Performance (A)'!$E$4:$I$4</c:f>
            </c:numRef>
          </c:val>
        </c:ser>
        <c:ser>
          <c:idx val="3"/>
          <c:order val="3"/>
          <c:tx>
            <c:strRef>
              <c:f>'Performance (A)'!$D$5</c:f>
            </c:strRef>
          </c:tx>
          <c:spPr>
            <a:solidFill>
              <a:srgbClr val="109618"/>
            </a:solidFill>
          </c:spPr>
          <c:cat>
            <c:strRef>
              <c:f>'Performance (A)'!$E$1:$I$1</c:f>
            </c:strRef>
          </c:cat>
          <c:val>
            <c:numRef>
              <c:f>'Performance (A)'!$E$5:$I$5</c:f>
            </c:numRef>
          </c:val>
        </c:ser>
        <c:ser>
          <c:idx val="4"/>
          <c:order val="4"/>
          <c:tx>
            <c:strRef>
              <c:f>'Performance (A)'!$D$6</c:f>
            </c:strRef>
          </c:tx>
          <c:spPr>
            <a:solidFill>
              <a:srgbClr val="990099"/>
            </a:solidFill>
          </c:spPr>
          <c:cat>
            <c:strRef>
              <c:f>'Performance (A)'!$E$1:$I$1</c:f>
            </c:strRef>
          </c:cat>
          <c:val>
            <c:numRef>
              <c:f>'Performance (A)'!$E$6:$I$6</c:f>
            </c:numRef>
          </c:val>
        </c:ser>
        <c:ser>
          <c:idx val="5"/>
          <c:order val="5"/>
          <c:tx>
            <c:strRef>
              <c:f>'Performance (A)'!$D$7</c:f>
            </c:strRef>
          </c:tx>
          <c:spPr>
            <a:solidFill>
              <a:srgbClr val="0099C6"/>
            </a:solidFill>
          </c:spPr>
          <c:cat>
            <c:strRef>
              <c:f>'Performance (A)'!$E$1:$I$1</c:f>
            </c:strRef>
          </c:cat>
          <c:val>
            <c:numRef>
              <c:f>'Performance (A)'!$E$7:$I$7</c:f>
            </c:numRef>
          </c:val>
        </c:ser>
        <c:ser>
          <c:idx val="6"/>
          <c:order val="6"/>
          <c:tx>
            <c:strRef>
              <c:f>'Performance (A)'!$D$8</c:f>
            </c:strRef>
          </c:tx>
          <c:spPr>
            <a:solidFill>
              <a:srgbClr val="DD4477"/>
            </a:solidFill>
          </c:spPr>
          <c:cat>
            <c:strRef>
              <c:f>'Performance (A)'!$E$1:$I$1</c:f>
            </c:strRef>
          </c:cat>
          <c:val>
            <c:numRef>
              <c:f>'Performance (A)'!$E$8:$I$8</c:f>
            </c:numRef>
          </c:val>
        </c:ser>
        <c:ser>
          <c:idx val="7"/>
          <c:order val="7"/>
          <c:tx>
            <c:strRef>
              <c:f>'Performance (A)'!$D$9</c:f>
            </c:strRef>
          </c:tx>
          <c:spPr>
            <a:solidFill>
              <a:srgbClr val="66AA00"/>
            </a:solidFill>
          </c:spPr>
          <c:cat>
            <c:strRef>
              <c:f>'Performance (A)'!$E$1:$I$1</c:f>
            </c:strRef>
          </c:cat>
          <c:val>
            <c:numRef>
              <c:f>'Performance (A)'!$E$9:$I$9</c:f>
            </c:numRef>
          </c:val>
        </c:ser>
        <c:ser>
          <c:idx val="8"/>
          <c:order val="8"/>
          <c:tx>
            <c:strRef>
              <c:f>'Performance (A)'!$D$10</c:f>
            </c:strRef>
          </c:tx>
          <c:spPr>
            <a:solidFill>
              <a:srgbClr val="B82E2E"/>
            </a:solidFill>
          </c:spPr>
          <c:cat>
            <c:strRef>
              <c:f>'Performance (A)'!$E$1:$I$1</c:f>
            </c:strRef>
          </c:cat>
          <c:val>
            <c:numRef>
              <c:f>'Performance (A)'!$E$10:$I$10</c:f>
            </c:numRef>
          </c:val>
        </c:ser>
        <c:ser>
          <c:idx val="9"/>
          <c:order val="9"/>
          <c:tx>
            <c:strRef>
              <c:f>'Performance (A)'!$D$11</c:f>
            </c:strRef>
          </c:tx>
          <c:spPr>
            <a:solidFill>
              <a:srgbClr val="316395"/>
            </a:solidFill>
          </c:spPr>
          <c:cat>
            <c:strRef>
              <c:f>'Performance (A)'!$E$1:$I$1</c:f>
            </c:strRef>
          </c:cat>
          <c:val>
            <c:numRef>
              <c:f>'Performance (A)'!$E$11:$I$11</c:f>
            </c:numRef>
          </c:val>
        </c:ser>
        <c:ser>
          <c:idx val="10"/>
          <c:order val="10"/>
          <c:tx>
            <c:strRef>
              <c:f>'Performance (A)'!$D$12</c:f>
            </c:strRef>
          </c:tx>
          <c:spPr>
            <a:solidFill>
              <a:srgbClr val="994499"/>
            </a:solidFill>
          </c:spPr>
          <c:cat>
            <c:strRef>
              <c:f>'Performance (A)'!$E$1:$I$1</c:f>
            </c:strRef>
          </c:cat>
          <c:val>
            <c:numRef>
              <c:f>'Performance (A)'!$E$12:$I$12</c:f>
            </c:numRef>
          </c:val>
        </c:ser>
        <c:ser>
          <c:idx val="11"/>
          <c:order val="11"/>
          <c:tx>
            <c:strRef>
              <c:f>'Performance (A)'!$D$13</c:f>
            </c:strRef>
          </c:tx>
          <c:spPr>
            <a:solidFill>
              <a:srgbClr val="22AA99"/>
            </a:solidFill>
          </c:spPr>
          <c:cat>
            <c:strRef>
              <c:f>'Performance (A)'!$E$1:$I$1</c:f>
            </c:strRef>
          </c:cat>
          <c:val>
            <c:numRef>
              <c:f>'Performance (A)'!$E$13:$I$13</c:f>
            </c:numRef>
          </c:val>
        </c:ser>
        <c:ser>
          <c:idx val="12"/>
          <c:order val="12"/>
          <c:tx>
            <c:strRef>
              <c:f>'Performance (A)'!$D$14</c:f>
            </c:strRef>
          </c:tx>
          <c:spPr>
            <a:solidFill>
              <a:srgbClr val="AAAA11"/>
            </a:solidFill>
          </c:spPr>
          <c:cat>
            <c:strRef>
              <c:f>'Performance (A)'!$E$1:$I$1</c:f>
            </c:strRef>
          </c:cat>
          <c:val>
            <c:numRef>
              <c:f>'Performance (A)'!$E$14:$I$14</c:f>
            </c:numRef>
          </c:val>
        </c:ser>
        <c:ser>
          <c:idx val="13"/>
          <c:order val="13"/>
          <c:tx>
            <c:strRef>
              <c:f>'Performance (A)'!$D$15</c:f>
            </c:strRef>
          </c:tx>
          <c:spPr>
            <a:solidFill>
              <a:srgbClr val="6633CC"/>
            </a:solidFill>
          </c:spPr>
          <c:cat>
            <c:strRef>
              <c:f>'Performance (A)'!$E$1:$I$1</c:f>
            </c:strRef>
          </c:cat>
          <c:val>
            <c:numRef>
              <c:f>'Performance (A)'!$E$15:$I$15</c:f>
            </c:numRef>
          </c:val>
        </c:ser>
        <c:ser>
          <c:idx val="14"/>
          <c:order val="14"/>
          <c:tx>
            <c:strRef>
              <c:f>'Performance (A)'!$D$16</c:f>
            </c:strRef>
          </c:tx>
          <c:spPr>
            <a:solidFill>
              <a:srgbClr val="E67300"/>
            </a:solidFill>
          </c:spPr>
          <c:cat>
            <c:strRef>
              <c:f>'Performance (A)'!$E$1:$I$1</c:f>
            </c:strRef>
          </c:cat>
          <c:val>
            <c:numRef>
              <c:f>'Performance (A)'!$E$16:$I$16</c:f>
            </c:numRef>
          </c:val>
        </c:ser>
        <c:ser>
          <c:idx val="15"/>
          <c:order val="15"/>
          <c:tx>
            <c:strRef>
              <c:f>'Performance (A)'!$D$17</c:f>
            </c:strRef>
          </c:tx>
          <c:spPr>
            <a:solidFill>
              <a:srgbClr val="8B0707"/>
            </a:solidFill>
          </c:spPr>
          <c:cat>
            <c:strRef>
              <c:f>'Performance (A)'!$E$1:$I$1</c:f>
            </c:strRef>
          </c:cat>
          <c:val>
            <c:numRef>
              <c:f>'Performance (A)'!$E$17:$I$17</c:f>
            </c:numRef>
          </c:val>
        </c:ser>
        <c:ser>
          <c:idx val="16"/>
          <c:order val="16"/>
          <c:tx>
            <c:strRef>
              <c:f>'Performance (A)'!$D$18</c:f>
            </c:strRef>
          </c:tx>
          <c:spPr>
            <a:solidFill>
              <a:srgbClr val="651067"/>
            </a:solidFill>
          </c:spPr>
          <c:cat>
            <c:strRef>
              <c:f>'Performance (A)'!$E$1:$I$1</c:f>
            </c:strRef>
          </c:cat>
          <c:val>
            <c:numRef>
              <c:f>'Performance (A)'!$E$18:$I$18</c:f>
            </c:numRef>
          </c:val>
        </c:ser>
        <c:ser>
          <c:idx val="17"/>
          <c:order val="17"/>
          <c:tx>
            <c:strRef>
              <c:f>'Performance (A)'!$D$19</c:f>
            </c:strRef>
          </c:tx>
          <c:spPr>
            <a:solidFill>
              <a:srgbClr val="329262"/>
            </a:solidFill>
          </c:spPr>
          <c:cat>
            <c:strRef>
              <c:f>'Performance (A)'!$E$1:$I$1</c:f>
            </c:strRef>
          </c:cat>
          <c:val>
            <c:numRef>
              <c:f>'Performance (A)'!$E$19:$I$19</c:f>
            </c:numRef>
          </c:val>
        </c:ser>
        <c:ser>
          <c:idx val="18"/>
          <c:order val="18"/>
          <c:tx>
            <c:strRef>
              <c:f>'Performance (A)'!$D$20</c:f>
            </c:strRef>
          </c:tx>
          <c:spPr>
            <a:solidFill>
              <a:srgbClr val="5574A6"/>
            </a:solidFill>
          </c:spPr>
          <c:cat>
            <c:strRef>
              <c:f>'Performance (A)'!$E$1:$I$1</c:f>
            </c:strRef>
          </c:cat>
          <c:val>
            <c:numRef>
              <c:f>'Performance (A)'!$E$20:$I$20</c:f>
            </c:numRef>
          </c:val>
        </c:ser>
        <c:ser>
          <c:idx val="19"/>
          <c:order val="19"/>
          <c:tx>
            <c:strRef>
              <c:f>'Performance (A)'!$D$21</c:f>
            </c:strRef>
          </c:tx>
          <c:spPr>
            <a:solidFill>
              <a:srgbClr val="3B3EAC"/>
            </a:solidFill>
          </c:spPr>
          <c:cat>
            <c:strRef>
              <c:f>'Performance (A)'!$E$1:$I$1</c:f>
            </c:strRef>
          </c:cat>
          <c:val>
            <c:numRef>
              <c:f>'Performance (A)'!$E$21:$I$21</c:f>
            </c:numRef>
          </c:val>
        </c:ser>
        <c:ser>
          <c:idx val="20"/>
          <c:order val="20"/>
          <c:tx>
            <c:strRef>
              <c:f>'Performance (A)'!$D$22</c:f>
            </c:strRef>
          </c:tx>
          <c:spPr>
            <a:solidFill>
              <a:srgbClr val="B77322"/>
            </a:solidFill>
          </c:spPr>
          <c:cat>
            <c:strRef>
              <c:f>'Performance (A)'!$E$1:$I$1</c:f>
            </c:strRef>
          </c:cat>
          <c:val>
            <c:numRef>
              <c:f>'Performance (A)'!$E$22:$I$22</c:f>
            </c:numRef>
          </c:val>
        </c:ser>
        <c:ser>
          <c:idx val="21"/>
          <c:order val="21"/>
          <c:tx>
            <c:strRef>
              <c:f>'Performance (A)'!$D$23</c:f>
            </c:strRef>
          </c:tx>
          <c:spPr>
            <a:solidFill>
              <a:srgbClr val="16D620"/>
            </a:solidFill>
          </c:spPr>
          <c:cat>
            <c:strRef>
              <c:f>'Performance (A)'!$E$1:$I$1</c:f>
            </c:strRef>
          </c:cat>
          <c:val>
            <c:numRef>
              <c:f>'Performance (A)'!$E$23:$I$23</c:f>
            </c:numRef>
          </c:val>
        </c:ser>
        <c:ser>
          <c:idx val="22"/>
          <c:order val="22"/>
          <c:tx>
            <c:strRef>
              <c:f>'Performance (A)'!$D$24</c:f>
            </c:strRef>
          </c:tx>
          <c:spPr>
            <a:solidFill>
              <a:srgbClr val="B91383"/>
            </a:solidFill>
          </c:spPr>
          <c:cat>
            <c:strRef>
              <c:f>'Performance (A)'!$E$1:$I$1</c:f>
            </c:strRef>
          </c:cat>
          <c:val>
            <c:numRef>
              <c:f>'Performance (A)'!$E$24:$I$24</c:f>
            </c:numRef>
          </c:val>
        </c:ser>
        <c:ser>
          <c:idx val="23"/>
          <c:order val="23"/>
          <c:tx>
            <c:strRef>
              <c:f>'Performance (A)'!$D$25</c:f>
            </c:strRef>
          </c:tx>
          <c:spPr>
            <a:solidFill>
              <a:srgbClr val="F4359E"/>
            </a:solidFill>
          </c:spPr>
          <c:cat>
            <c:strRef>
              <c:f>'Performance (A)'!$E$1:$I$1</c:f>
            </c:strRef>
          </c:cat>
          <c:val>
            <c:numRef>
              <c:f>'Performance (A)'!$E$25:$I$25</c:f>
            </c:numRef>
          </c:val>
        </c:ser>
        <c:ser>
          <c:idx val="24"/>
          <c:order val="24"/>
          <c:tx>
            <c:strRef>
              <c:f>'Performance (A)'!$D$26</c:f>
            </c:strRef>
          </c:tx>
          <c:spPr>
            <a:solidFill>
              <a:srgbClr val="9C5935"/>
            </a:solidFill>
          </c:spPr>
          <c:cat>
            <c:strRef>
              <c:f>'Performance (A)'!$E$1:$I$1</c:f>
            </c:strRef>
          </c:cat>
          <c:val>
            <c:numRef>
              <c:f>'Performance (A)'!$E$26:$I$26</c:f>
            </c:numRef>
          </c:val>
        </c:ser>
        <c:ser>
          <c:idx val="25"/>
          <c:order val="25"/>
          <c:tx>
            <c:strRef>
              <c:f>'Performance (A)'!$D$27</c:f>
            </c:strRef>
          </c:tx>
          <c:spPr>
            <a:solidFill>
              <a:srgbClr val="A9C413"/>
            </a:solidFill>
          </c:spPr>
          <c:cat>
            <c:strRef>
              <c:f>'Performance (A)'!$E$1:$I$1</c:f>
            </c:strRef>
          </c:cat>
          <c:val>
            <c:numRef>
              <c:f>'Performance (A)'!$E$27:$I$27</c:f>
            </c:numRef>
          </c:val>
        </c:ser>
        <c:ser>
          <c:idx val="26"/>
          <c:order val="26"/>
          <c:tx>
            <c:strRef>
              <c:f>'Performance (A)'!$D$28</c:f>
            </c:strRef>
          </c:tx>
          <c:spPr>
            <a:solidFill>
              <a:srgbClr val="2A778D"/>
            </a:solidFill>
          </c:spPr>
          <c:cat>
            <c:strRef>
              <c:f>'Performance (A)'!$E$1:$I$1</c:f>
            </c:strRef>
          </c:cat>
          <c:val>
            <c:numRef>
              <c:f>'Performance (A)'!$E$28:$I$28</c:f>
            </c:numRef>
          </c:val>
        </c:ser>
        <c:ser>
          <c:idx val="27"/>
          <c:order val="27"/>
          <c:tx>
            <c:strRef>
              <c:f>'Performance (A)'!$D$29</c:f>
            </c:strRef>
          </c:tx>
          <c:spPr>
            <a:solidFill>
              <a:srgbClr val="668D1C"/>
            </a:solidFill>
          </c:spPr>
          <c:cat>
            <c:strRef>
              <c:f>'Performance (A)'!$E$1:$I$1</c:f>
            </c:strRef>
          </c:cat>
          <c:val>
            <c:numRef>
              <c:f>'Performance (A)'!$E$29:$I$29</c:f>
            </c:numRef>
          </c:val>
        </c:ser>
        <c:ser>
          <c:idx val="28"/>
          <c:order val="28"/>
          <c:tx>
            <c:strRef>
              <c:f>'Performance (A)'!$D$30</c:f>
            </c:strRef>
          </c:tx>
          <c:spPr>
            <a:solidFill>
              <a:srgbClr val="BEA413"/>
            </a:solidFill>
          </c:spPr>
          <c:cat>
            <c:strRef>
              <c:f>'Performance (A)'!$E$1:$I$1</c:f>
            </c:strRef>
          </c:cat>
          <c:val>
            <c:numRef>
              <c:f>'Performance (A)'!$E$30:$I$30</c:f>
            </c:numRef>
          </c:val>
        </c:ser>
        <c:ser>
          <c:idx val="29"/>
          <c:order val="29"/>
          <c:tx>
            <c:strRef>
              <c:f>'Performance (A)'!$D$31</c:f>
            </c:strRef>
          </c:tx>
          <c:spPr>
            <a:solidFill>
              <a:srgbClr val="0C5922"/>
            </a:solidFill>
          </c:spPr>
          <c:cat>
            <c:strRef>
              <c:f>'Performance (A)'!$E$1:$I$1</c:f>
            </c:strRef>
          </c:cat>
          <c:val>
            <c:numRef>
              <c:f>'Performance (A)'!$E$31:$I$31</c:f>
            </c:numRef>
          </c:val>
        </c:ser>
        <c:ser>
          <c:idx val="30"/>
          <c:order val="30"/>
          <c:tx>
            <c:strRef>
              <c:f>'Performance (A)'!$D$32</c:f>
            </c:strRef>
          </c:tx>
          <c:spPr>
            <a:solidFill>
              <a:srgbClr val="743411"/>
            </a:solidFill>
          </c:spPr>
          <c:cat>
            <c:strRef>
              <c:f>'Performance (A)'!$E$1:$I$1</c:f>
            </c:strRef>
          </c:cat>
          <c:val>
            <c:numRef>
              <c:f>'Performance (A)'!$E$32:$I$32</c:f>
            </c:numRef>
          </c:val>
        </c:ser>
        <c:ser>
          <c:idx val="31"/>
          <c:order val="31"/>
          <c:tx>
            <c:strRef>
              <c:f>'Performance (A)'!$D$33</c:f>
            </c:strRef>
          </c:tx>
          <c:spPr>
            <a:solidFill>
              <a:srgbClr val="3366CC"/>
            </a:solidFill>
          </c:spPr>
          <c:cat>
            <c:strRef>
              <c:f>'Performance (A)'!$E$1:$I$1</c:f>
            </c:strRef>
          </c:cat>
          <c:val>
            <c:numRef>
              <c:f>'Performance (A)'!$E$33:$I$33</c:f>
            </c:numRef>
          </c:val>
        </c:ser>
        <c:ser>
          <c:idx val="32"/>
          <c:order val="32"/>
          <c:tx>
            <c:strRef>
              <c:f>'Performance (A)'!$D$34</c:f>
            </c:strRef>
          </c:tx>
          <c:spPr>
            <a:solidFill>
              <a:srgbClr val="DC3912"/>
            </a:solidFill>
          </c:spPr>
          <c:cat>
            <c:strRef>
              <c:f>'Performance (A)'!$E$1:$I$1</c:f>
            </c:strRef>
          </c:cat>
          <c:val>
            <c:numRef>
              <c:f>'Performance (A)'!$E$34:$I$34</c:f>
            </c:numRef>
          </c:val>
        </c:ser>
        <c:ser>
          <c:idx val="33"/>
          <c:order val="33"/>
          <c:tx>
            <c:strRef>
              <c:f>'Performance (A)'!$D$35</c:f>
            </c:strRef>
          </c:tx>
          <c:spPr>
            <a:solidFill>
              <a:srgbClr val="FF9900"/>
            </a:solidFill>
          </c:spPr>
          <c:cat>
            <c:strRef>
              <c:f>'Performance (A)'!$E$1:$I$1</c:f>
            </c:strRef>
          </c:cat>
          <c:val>
            <c:numRef>
              <c:f>'Performance (A)'!$E$35:$I$35</c:f>
            </c:numRef>
          </c:val>
        </c:ser>
        <c:ser>
          <c:idx val="34"/>
          <c:order val="34"/>
          <c:tx>
            <c:strRef>
              <c:f>'Performance (A)'!$D$36</c:f>
            </c:strRef>
          </c:tx>
          <c:spPr>
            <a:solidFill>
              <a:srgbClr val="109618"/>
            </a:solidFill>
          </c:spPr>
          <c:cat>
            <c:strRef>
              <c:f>'Performance (A)'!$E$1:$I$1</c:f>
            </c:strRef>
          </c:cat>
          <c:val>
            <c:numRef>
              <c:f>'Performance (A)'!$E$36:$I$36</c:f>
            </c:numRef>
          </c:val>
        </c:ser>
        <c:ser>
          <c:idx val="35"/>
          <c:order val="35"/>
          <c:tx>
            <c:strRef>
              <c:f>'Performance (A)'!$D$37</c:f>
            </c:strRef>
          </c:tx>
          <c:spPr>
            <a:solidFill>
              <a:srgbClr val="990099"/>
            </a:solidFill>
          </c:spPr>
          <c:cat>
            <c:strRef>
              <c:f>'Performance (A)'!$E$1:$I$1</c:f>
            </c:strRef>
          </c:cat>
          <c:val>
            <c:numRef>
              <c:f>'Performance (A)'!$E$37:$I$37</c:f>
            </c:numRef>
          </c:val>
        </c:ser>
        <c:ser>
          <c:idx val="36"/>
          <c:order val="36"/>
          <c:tx>
            <c:strRef>
              <c:f>'Performance (A)'!$D$38</c:f>
            </c:strRef>
          </c:tx>
          <c:spPr>
            <a:solidFill>
              <a:srgbClr val="0099C6"/>
            </a:solidFill>
          </c:spPr>
          <c:cat>
            <c:strRef>
              <c:f>'Performance (A)'!$E$1:$I$1</c:f>
            </c:strRef>
          </c:cat>
          <c:val>
            <c:numRef>
              <c:f>'Performance (A)'!$E$38:$I$38</c:f>
            </c:numRef>
          </c:val>
        </c:ser>
        <c:ser>
          <c:idx val="37"/>
          <c:order val="37"/>
          <c:tx>
            <c:strRef>
              <c:f>'Performance (A)'!$D$39</c:f>
            </c:strRef>
          </c:tx>
          <c:spPr>
            <a:solidFill>
              <a:srgbClr val="DD4477"/>
            </a:solidFill>
          </c:spPr>
          <c:cat>
            <c:strRef>
              <c:f>'Performance (A)'!$E$1:$I$1</c:f>
            </c:strRef>
          </c:cat>
          <c:val>
            <c:numRef>
              <c:f>'Performance (A)'!$E$39:$I$39</c:f>
            </c:numRef>
          </c:val>
        </c:ser>
        <c:ser>
          <c:idx val="38"/>
          <c:order val="38"/>
          <c:tx>
            <c:strRef>
              <c:f>'Performance (A)'!$D$40</c:f>
            </c:strRef>
          </c:tx>
          <c:spPr>
            <a:solidFill>
              <a:srgbClr val="66AA00"/>
            </a:solidFill>
          </c:spPr>
          <c:cat>
            <c:strRef>
              <c:f>'Performance (A)'!$E$1:$I$1</c:f>
            </c:strRef>
          </c:cat>
          <c:val>
            <c:numRef>
              <c:f>'Performance (A)'!$E$40:$I$40</c:f>
            </c:numRef>
          </c:val>
        </c:ser>
        <c:ser>
          <c:idx val="39"/>
          <c:order val="39"/>
          <c:tx>
            <c:strRef>
              <c:f>'Performance (A)'!$D$41</c:f>
            </c:strRef>
          </c:tx>
          <c:spPr>
            <a:solidFill>
              <a:srgbClr val="B82E2E"/>
            </a:solidFill>
          </c:spPr>
          <c:cat>
            <c:strRef>
              <c:f>'Performance (A)'!$E$1:$I$1</c:f>
            </c:strRef>
          </c:cat>
          <c:val>
            <c:numRef>
              <c:f>'Performance (A)'!$E$41:$I$41</c:f>
            </c:numRef>
          </c:val>
        </c:ser>
        <c:axId val="1085574934"/>
        <c:axId val="1662089120"/>
      </c:barChart>
      <c:catAx>
        <c:axId val="1085574934"/>
        <c:scaling>
          <c:orientation val="minMax"/>
        </c:scaling>
        <c:delete val="0"/>
        <c:axPos val="b"/>
        <c:title>
          <c:tx>
            <c:rich>
              <a:bodyPr/>
              <a:lstStyle/>
              <a:p>
                <a:pPr lvl="0">
                  <a:defRPr b="0"/>
                </a:pPr>
                <a:r>
                  <a:t>Performance</a:t>
                </a:r>
              </a:p>
            </c:rich>
          </c:tx>
          <c:overlay val="0"/>
        </c:title>
        <c:txPr>
          <a:bodyPr/>
          <a:lstStyle/>
          <a:p>
            <a:pPr lvl="0">
              <a:defRPr b="0"/>
            </a:pPr>
          </a:p>
        </c:txPr>
        <c:crossAx val="1662089120"/>
      </c:catAx>
      <c:valAx>
        <c:axId val="1662089120"/>
        <c:scaling>
          <c:orientation val="minMax"/>
          <c:max val="100.0"/>
          <c:min val="0.0"/>
        </c:scaling>
        <c:delete val="0"/>
        <c:axPos val="l"/>
        <c:majorGridlines>
          <c:spPr>
            <a:ln>
              <a:solidFill>
                <a:srgbClr val="B7B7B7"/>
              </a:solidFill>
            </a:ln>
          </c:spPr>
        </c:majorGridlines>
        <c:title>
          <c:tx>
            <c:rich>
              <a:bodyPr/>
              <a:lstStyle/>
              <a:p>
                <a:pPr lvl="0">
                  <a:defRPr b="0"/>
                </a:pPr>
                <a:r>
                  <a:t>Valores</a:t>
                </a:r>
              </a:p>
            </c:rich>
          </c:tx>
          <c:overlay val="0"/>
        </c:title>
        <c:numFmt formatCode="General" sourceLinked="1"/>
        <c:tickLblPos val="nextTo"/>
        <c:spPr>
          <a:ln w="47625">
            <a:noFill/>
          </a:ln>
        </c:spPr>
        <c:txPr>
          <a:bodyPr/>
          <a:lstStyle/>
          <a:p>
            <a:pPr lvl="0">
              <a:defRPr b="0"/>
            </a:pPr>
          </a:p>
        </c:txPr>
        <c:crossAx val="1085574934"/>
      </c:valAx>
    </c:plotArea>
    <c:legend>
      <c:legendPos val="r"/>
      <c:overlay val="0"/>
    </c:legend>
    <c:plotVisOnly val="1"/>
  </c:chart>
</c:chartSpace>
</file>

<file path=xl/charts/chart1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SUS Score</a:t>
            </a:r>
          </a:p>
        </c:rich>
      </c:tx>
      <c:overlay val="0"/>
    </c:title>
    <c:plotArea>
      <c:layout/>
      <c:lineChart>
        <c:varyColors val="0"/>
        <c:ser>
          <c:idx val="0"/>
          <c:order val="0"/>
          <c:spPr>
            <a:ln cmpd="sng" w="38100">
              <a:solidFill>
                <a:srgbClr val="990000"/>
              </a:solidFill>
            </a:ln>
          </c:spPr>
          <c:marker>
            <c:symbol val="circle"/>
            <c:size val="10"/>
            <c:spPr>
              <a:solidFill>
                <a:srgbClr val="990000"/>
              </a:solidFill>
              <a:ln cmpd="sng">
                <a:solidFill>
                  <a:srgbClr val="990000"/>
                </a:solidFill>
              </a:ln>
            </c:spPr>
          </c:marker>
          <c:dLbls>
            <c:txPr>
              <a:bodyPr/>
              <a:lstStyle/>
              <a:p>
                <a:pPr lvl="0">
                  <a:defRPr b="1" i="0" sz="1200"/>
                </a:pPr>
              </a:p>
            </c:txPr>
            <c:showLegendKey val="0"/>
            <c:showVal val="1"/>
            <c:showCatName val="0"/>
            <c:showSerName val="0"/>
            <c:showPercent val="0"/>
            <c:showBubbleSize val="0"/>
          </c:dLbls>
          <c:errBars>
            <c:errDir val="y"/>
            <c:errBarType val="both"/>
            <c:errValType val="fixedVal"/>
            <c:noEndCap val="0"/>
            <c:val val="9.83"/>
          </c:errBars>
          <c:val>
            <c:numRef>
              <c:f>'SUS Adaptativo (P)'!$L$39</c:f>
            </c:numRef>
          </c:val>
          <c:smooth val="0"/>
        </c:ser>
        <c:axId val="765967794"/>
        <c:axId val="1312781019"/>
      </c:lineChart>
      <c:catAx>
        <c:axId val="765967794"/>
        <c:scaling>
          <c:orientation val="minMax"/>
        </c:scaling>
        <c:delete val="0"/>
        <c:axPos val="b"/>
        <c:title>
          <c:tx>
            <c:rich>
              <a:bodyPr/>
              <a:lstStyle/>
              <a:p>
                <a:pPr lvl="0">
                  <a:defRPr b="1" i="1" sz="1200">
                    <a:solidFill>
                      <a:srgbClr val="222222"/>
                    </a:solidFill>
                  </a:defRPr>
                </a:pPr>
                <a:r>
                  <a:t>SUS</a:t>
                </a:r>
              </a:p>
            </c:rich>
          </c:tx>
          <c:overlay val="0"/>
        </c:title>
        <c:txPr>
          <a:bodyPr/>
          <a:lstStyle/>
          <a:p>
            <a:pPr lvl="0">
              <a:defRPr b="0"/>
            </a:pPr>
          </a:p>
        </c:txPr>
        <c:crossAx val="1312781019"/>
      </c:catAx>
      <c:valAx>
        <c:axId val="1312781019"/>
        <c:scaling>
          <c:orientation val="minMax"/>
          <c:max val="100.0"/>
          <c:min val="0.0"/>
        </c:scaling>
        <c:delete val="0"/>
        <c:axPos val="l"/>
        <c:majorGridlines>
          <c:spPr>
            <a:ln>
              <a:solidFill>
                <a:srgbClr val="B7B7B7"/>
              </a:solidFill>
            </a:ln>
          </c:spPr>
        </c:majorGridlines>
        <c:title>
          <c:tx>
            <c:rich>
              <a:bodyPr/>
              <a:lstStyle/>
              <a:p>
                <a:pPr lvl="0">
                  <a:defRPr b="1" i="1" sz="1200">
                    <a:solidFill>
                      <a:srgbClr val="222222"/>
                    </a:solidFill>
                  </a:defRPr>
                </a:pPr>
                <a:r>
                  <a:t>Controle Adaptativo</a:t>
                </a:r>
              </a:p>
            </c:rich>
          </c:tx>
          <c:overlay val="0"/>
        </c:title>
        <c:numFmt formatCode="General" sourceLinked="1"/>
        <c:tickLblPos val="nextTo"/>
        <c:spPr>
          <a:ln w="47625">
            <a:noFill/>
          </a:ln>
        </c:spPr>
        <c:txPr>
          <a:bodyPr/>
          <a:lstStyle/>
          <a:p>
            <a:pPr lvl="0">
              <a:defRPr b="0"/>
            </a:pPr>
          </a:p>
        </c:txPr>
        <c:crossAx val="765967794"/>
      </c:valAx>
    </c:plotArea>
    <c:plotVisOnly val="1"/>
  </c:chart>
  <c:spPr>
    <a:solidFill>
      <a:srgbClr val="FFE599"/>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SUS Score</a:t>
            </a:r>
          </a:p>
        </c:rich>
      </c:tx>
      <c:overlay val="0"/>
    </c:title>
    <c:plotArea>
      <c:layout/>
      <c:lineChart>
        <c:varyColors val="0"/>
        <c:ser>
          <c:idx val="0"/>
          <c:order val="0"/>
          <c:spPr>
            <a:ln cmpd="sng" w="38100">
              <a:solidFill>
                <a:srgbClr val="990000"/>
              </a:solidFill>
            </a:ln>
          </c:spPr>
          <c:marker>
            <c:symbol val="circle"/>
            <c:size val="10"/>
            <c:spPr>
              <a:solidFill>
                <a:srgbClr val="990000"/>
              </a:solidFill>
              <a:ln cmpd="sng">
                <a:solidFill>
                  <a:srgbClr val="990000"/>
                </a:solidFill>
              </a:ln>
            </c:spPr>
          </c:marker>
          <c:dLbls>
            <c:txPr>
              <a:bodyPr/>
              <a:lstStyle/>
              <a:p>
                <a:pPr lvl="0">
                  <a:defRPr b="1" i="0" sz="1200"/>
                </a:pPr>
              </a:p>
            </c:txPr>
            <c:showLegendKey val="0"/>
            <c:showVal val="1"/>
            <c:showCatName val="0"/>
            <c:showSerName val="0"/>
            <c:showPercent val="0"/>
            <c:showBubbleSize val="0"/>
          </c:dLbls>
          <c:errBars>
            <c:errDir val="y"/>
            <c:errBarType val="both"/>
            <c:errValType val="fixedVal"/>
            <c:noEndCap val="0"/>
            <c:val val="7.93"/>
          </c:errBars>
          <c:val>
            <c:numRef>
              <c:f>'SUS Tradicional (A)'!$L$48</c:f>
            </c:numRef>
          </c:val>
          <c:smooth val="0"/>
        </c:ser>
        <c:axId val="1298487695"/>
        <c:axId val="1274658085"/>
      </c:lineChart>
      <c:catAx>
        <c:axId val="1298487695"/>
        <c:scaling>
          <c:orientation val="minMax"/>
        </c:scaling>
        <c:delete val="0"/>
        <c:axPos val="b"/>
        <c:title>
          <c:tx>
            <c:rich>
              <a:bodyPr/>
              <a:lstStyle/>
              <a:p>
                <a:pPr lvl="0">
                  <a:defRPr b="1" i="1" sz="1200">
                    <a:solidFill>
                      <a:srgbClr val="222222"/>
                    </a:solidFill>
                  </a:defRPr>
                </a:pPr>
                <a:r>
                  <a:t>SUS</a:t>
                </a:r>
              </a:p>
            </c:rich>
          </c:tx>
          <c:overlay val="0"/>
        </c:title>
        <c:txPr>
          <a:bodyPr/>
          <a:lstStyle/>
          <a:p>
            <a:pPr lvl="0">
              <a:defRPr b="0"/>
            </a:pPr>
          </a:p>
        </c:txPr>
        <c:crossAx val="1274658085"/>
      </c:catAx>
      <c:valAx>
        <c:axId val="1274658085"/>
        <c:scaling>
          <c:orientation val="minMax"/>
          <c:max val="100.0"/>
          <c:min val="0.0"/>
        </c:scaling>
        <c:delete val="0"/>
        <c:axPos val="l"/>
        <c:majorGridlines>
          <c:spPr>
            <a:ln>
              <a:solidFill>
                <a:srgbClr val="B7B7B7"/>
              </a:solidFill>
            </a:ln>
          </c:spPr>
        </c:majorGridlines>
        <c:title>
          <c:tx>
            <c:rich>
              <a:bodyPr/>
              <a:lstStyle/>
              <a:p>
                <a:pPr lvl="0">
                  <a:defRPr b="1" i="1" sz="1200">
                    <a:solidFill>
                      <a:srgbClr val="222222"/>
                    </a:solidFill>
                  </a:defRPr>
                </a:pPr>
                <a:r>
                  <a:t>Controle Adaptativo</a:t>
                </a:r>
              </a:p>
            </c:rich>
          </c:tx>
          <c:overlay val="0"/>
        </c:title>
        <c:numFmt formatCode="General" sourceLinked="1"/>
        <c:tickLblPos val="nextTo"/>
        <c:spPr>
          <a:ln w="47625">
            <a:noFill/>
          </a:ln>
        </c:spPr>
        <c:txPr>
          <a:bodyPr/>
          <a:lstStyle/>
          <a:p>
            <a:pPr lvl="0">
              <a:defRPr b="0"/>
            </a:pPr>
          </a:p>
        </c:txPr>
        <c:crossAx val="1298487695"/>
      </c:valAx>
    </c:plotArea>
    <c:plotVisOnly val="1"/>
  </c:chart>
  <c:spPr>
    <a:solidFill>
      <a:srgbClr val="FFE599"/>
    </a:solidFill>
  </c:spPr>
</c:chartSpace>
</file>

<file path=xl/charts/chart2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Valores Médios e Desvio Padrão das Dimensões</a:t>
            </a:r>
          </a:p>
        </c:rich>
      </c:tx>
      <c:overlay val="0"/>
    </c:title>
    <c:plotArea>
      <c:layout/>
      <c:barChart>
        <c:barDir val="col"/>
        <c:grouping val="clustered"/>
        <c:ser>
          <c:idx val="0"/>
          <c:order val="0"/>
          <c:tx>
            <c:strRef>
              <c:f>'AttrakDiff Adaptativo (P)'!$A$26</c:f>
            </c:strRef>
          </c:tx>
          <c:spPr>
            <a:solidFill>
              <a:srgbClr val="3366CC"/>
            </a:solidFill>
          </c:spPr>
          <c:errBars>
            <c:errDir val="y"/>
            <c:errBarType val="both"/>
            <c:errValType val="fixedVal"/>
            <c:noEndCap val="0"/>
            <c:val val="0.91"/>
          </c:errBars>
          <c:cat>
            <c:strRef>
              <c:f>'AttrakDiff Adaptativo (P)'!$B$25</c:f>
            </c:strRef>
          </c:cat>
          <c:val>
            <c:numRef>
              <c:f>'AttrakDiff Adaptativo (P)'!$B$26</c:f>
            </c:numRef>
          </c:val>
        </c:ser>
        <c:ser>
          <c:idx val="1"/>
          <c:order val="1"/>
          <c:tx>
            <c:strRef>
              <c:f>'AttrakDiff Adaptativo (P)'!$A$27</c:f>
            </c:strRef>
          </c:tx>
          <c:spPr>
            <a:solidFill>
              <a:srgbClr val="DC3912"/>
            </a:solidFill>
          </c:spPr>
          <c:errBars>
            <c:errDir val="y"/>
            <c:errBarType val="both"/>
            <c:errValType val="fixedVal"/>
            <c:noEndCap val="0"/>
            <c:val val="1.92"/>
          </c:errBars>
          <c:cat>
            <c:strRef>
              <c:f>'AttrakDiff Adaptativo (P)'!$B$25</c:f>
            </c:strRef>
          </c:cat>
          <c:val>
            <c:numRef>
              <c:f>'AttrakDiff Adaptativo (P)'!$B$27</c:f>
            </c:numRef>
          </c:val>
        </c:ser>
        <c:ser>
          <c:idx val="2"/>
          <c:order val="2"/>
          <c:tx>
            <c:strRef>
              <c:f>'AttrakDiff Adaptativo (P)'!$A$28</c:f>
            </c:strRef>
          </c:tx>
          <c:spPr>
            <a:solidFill>
              <a:srgbClr val="FF9900"/>
            </a:solidFill>
          </c:spPr>
          <c:errBars>
            <c:errDir val="y"/>
            <c:errBarType val="both"/>
            <c:errValType val="fixedVal"/>
            <c:noEndCap val="0"/>
            <c:val val="2.22"/>
          </c:errBars>
          <c:cat>
            <c:strRef>
              <c:f>'AttrakDiff Adaptativo (P)'!$B$25</c:f>
            </c:strRef>
          </c:cat>
          <c:val>
            <c:numRef>
              <c:f>'AttrakDiff Adaptativo (P)'!$B$28</c:f>
            </c:numRef>
          </c:val>
        </c:ser>
        <c:ser>
          <c:idx val="3"/>
          <c:order val="3"/>
          <c:tx>
            <c:strRef>
              <c:f>'AttrakDiff Adaptativo (P)'!$A$29</c:f>
            </c:strRef>
          </c:tx>
          <c:spPr>
            <a:solidFill>
              <a:srgbClr val="109618"/>
            </a:solidFill>
          </c:spPr>
          <c:errBars>
            <c:errDir val="y"/>
            <c:errBarType val="both"/>
            <c:errValType val="fixedVal"/>
            <c:noEndCap val="0"/>
            <c:val val="1.41"/>
          </c:errBars>
          <c:cat>
            <c:strRef>
              <c:f>'AttrakDiff Adaptativo (P)'!$B$25</c:f>
            </c:strRef>
          </c:cat>
          <c:val>
            <c:numRef>
              <c:f>'AttrakDiff Adaptativo (P)'!$B$29</c:f>
            </c:numRef>
          </c:val>
        </c:ser>
        <c:axId val="341015918"/>
        <c:axId val="97601144"/>
      </c:barChart>
      <c:catAx>
        <c:axId val="341015918"/>
        <c:scaling>
          <c:orientation val="minMax"/>
        </c:scaling>
        <c:delete val="0"/>
        <c:axPos val="b"/>
        <c:title>
          <c:tx>
            <c:rich>
              <a:bodyPr/>
              <a:lstStyle/>
              <a:p>
                <a:pPr lvl="0">
                  <a:defRPr b="0"/>
                </a:pPr>
                <a:r>
                  <a:t>Dimensões</a:t>
                </a:r>
              </a:p>
            </c:rich>
          </c:tx>
          <c:overlay val="0"/>
        </c:title>
        <c:txPr>
          <a:bodyPr/>
          <a:lstStyle/>
          <a:p>
            <a:pPr lvl="0">
              <a:defRPr b="0"/>
            </a:pPr>
          </a:p>
        </c:txPr>
        <c:crossAx val="97601144"/>
      </c:catAx>
      <c:valAx>
        <c:axId val="97601144"/>
        <c:scaling>
          <c:orientation val="minMax"/>
          <c:max val="7.0"/>
          <c:min val="1.0"/>
        </c:scaling>
        <c:delete val="0"/>
        <c:axPos val="l"/>
        <c:majorGridlines>
          <c:spPr>
            <a:ln>
              <a:solidFill>
                <a:srgbClr val="B7B7B7"/>
              </a:solidFill>
            </a:ln>
          </c:spPr>
        </c:majorGridlines>
        <c:title>
          <c:tx>
            <c:rich>
              <a:bodyPr/>
              <a:lstStyle/>
              <a:p>
                <a:pPr lvl="0">
                  <a:defRPr b="0"/>
                </a:pPr>
                <a:r>
                  <a:t>Valores Médios</a:t>
                </a:r>
              </a:p>
            </c:rich>
          </c:tx>
          <c:overlay val="0"/>
        </c:title>
        <c:numFmt formatCode="General" sourceLinked="1"/>
        <c:tickLblPos val="nextTo"/>
        <c:spPr>
          <a:ln w="47625">
            <a:noFill/>
          </a:ln>
        </c:spPr>
        <c:txPr>
          <a:bodyPr/>
          <a:lstStyle/>
          <a:p>
            <a:pPr lvl="0">
              <a:defRPr b="0"/>
            </a:pPr>
          </a:p>
        </c:txPr>
        <c:crossAx val="341015918"/>
      </c:valAx>
    </c:plotArea>
    <c:legend>
      <c:legendPos val="r"/>
      <c:overlay val="0"/>
    </c:legend>
    <c:plotVisOnly val="1"/>
  </c:chart>
  <c:spPr>
    <a:solidFill>
      <a:srgbClr val="FFF2CC"/>
    </a:solidFill>
  </c:spPr>
</c:chartSpace>
</file>

<file path=xl/charts/chart2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Valores Médios das Dimensões</a:t>
            </a:r>
          </a:p>
        </c:rich>
      </c:tx>
      <c:overlay val="0"/>
    </c:title>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xVal>
            <c:numRef>
              <c:f>'AttrakDiff Adaptativo (P)'!$G$26:$G$30</c:f>
            </c:numRef>
          </c:xVal>
          <c:yVal>
            <c:numRef>
              <c:f>'AttrakDiff Adaptativo (P)'!$H$26:$H$30</c:f>
            </c:numRef>
          </c:yVal>
        </c:ser>
        <c:dLbls>
          <c:showLegendKey val="0"/>
          <c:showVal val="0"/>
          <c:showCatName val="0"/>
          <c:showSerName val="0"/>
          <c:showPercent val="0"/>
          <c:showBubbleSize val="0"/>
        </c:dLbls>
        <c:axId val="866203952"/>
        <c:axId val="1580485587"/>
      </c:scatterChart>
      <c:valAx>
        <c:axId val="866203952"/>
        <c:scaling>
          <c:orientation val="minMax"/>
        </c:scaling>
        <c:delete val="0"/>
        <c:axPos val="b"/>
        <c:majorGridlines>
          <c:spPr>
            <a:ln>
              <a:solidFill>
                <a:srgbClr val="B7B7B7"/>
              </a:solidFill>
            </a:ln>
          </c:spPr>
        </c:majorGridlines>
        <c:title>
          <c:tx>
            <c:rich>
              <a:bodyPr/>
              <a:lstStyle/>
              <a:p>
                <a:pPr lvl="0">
                  <a:defRPr b="1" i="1" sz="1200">
                    <a:solidFill>
                      <a:srgbClr val="222222"/>
                    </a:solidFill>
                  </a:defRPr>
                </a:pPr>
                <a:r>
                  <a:t>Dimensões</a:t>
                </a:r>
              </a:p>
            </c:rich>
          </c:tx>
          <c:overlay val="0"/>
        </c:title>
        <c:numFmt formatCode="General" sourceLinked="1"/>
        <c:tickLblPos val="nextTo"/>
        <c:spPr>
          <a:ln w="47625">
            <a:noFill/>
          </a:ln>
        </c:spPr>
        <c:txPr>
          <a:bodyPr/>
          <a:lstStyle/>
          <a:p>
            <a:pPr lvl="0">
              <a:defRPr b="0"/>
            </a:pPr>
          </a:p>
        </c:txPr>
        <c:crossAx val="1580485587"/>
      </c:valAx>
      <c:valAx>
        <c:axId val="1580485587"/>
        <c:scaling>
          <c:orientation val="minMax"/>
          <c:max val="3.0"/>
          <c:min val="-3.0"/>
        </c:scaling>
        <c:delete val="0"/>
        <c:axPos val="l"/>
        <c:majorGridlines>
          <c:spPr>
            <a:ln>
              <a:solidFill>
                <a:srgbClr val="B7B7B7"/>
              </a:solidFill>
            </a:ln>
          </c:spPr>
        </c:majorGridlines>
        <c:title>
          <c:tx>
            <c:rich>
              <a:bodyPr/>
              <a:lstStyle/>
              <a:p>
                <a:pPr lvl="0">
                  <a:defRPr b="1" i="1" sz="1200">
                    <a:solidFill>
                      <a:srgbClr val="222222"/>
                    </a:solidFill>
                  </a:defRPr>
                </a:pPr>
                <a:r>
                  <a:t>Valores Médios</a:t>
                </a:r>
              </a:p>
            </c:rich>
          </c:tx>
          <c:overlay val="0"/>
        </c:title>
        <c:numFmt formatCode="General" sourceLinked="1"/>
        <c:tickLblPos val="nextTo"/>
        <c:spPr>
          <a:ln w="47625">
            <a:noFill/>
          </a:ln>
        </c:spPr>
        <c:txPr>
          <a:bodyPr/>
          <a:lstStyle/>
          <a:p>
            <a:pPr lvl="0">
              <a:defRPr b="0"/>
            </a:pPr>
          </a:p>
        </c:txPr>
        <c:crossAx val="866203952"/>
      </c:valAx>
    </c:plotArea>
    <c:plotVisOnly val="1"/>
  </c:chart>
  <c:spPr>
    <a:solidFill>
      <a:srgbClr val="F4CCCC"/>
    </a:solidFill>
  </c:spPr>
</c:chartSpace>
</file>

<file path=xl/charts/chart2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Valores das Dimensões Hedônica e Pragmática no Uso do Controle Adaptativo</a:t>
            </a:r>
          </a:p>
        </c:rich>
      </c:tx>
      <c:overlay val="0"/>
    </c:title>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xVal>
            <c:numRef>
              <c:f>'AttrakDiff Adaptativo (P)'!$G$34:$H$34</c:f>
            </c:numRef>
          </c:xVal>
          <c:yVal>
            <c:numRef>
              <c:f>'AttrakDiff Adaptativo (P)'!$G$35:$H$35</c:f>
            </c:numRef>
          </c:yVal>
        </c:ser>
        <c:dLbls>
          <c:showLegendKey val="0"/>
          <c:showVal val="0"/>
          <c:showCatName val="0"/>
          <c:showSerName val="0"/>
          <c:showPercent val="0"/>
          <c:showBubbleSize val="0"/>
        </c:dLbls>
        <c:axId val="1119873873"/>
        <c:axId val="1087616140"/>
      </c:scatterChart>
      <c:valAx>
        <c:axId val="1119873873"/>
        <c:scaling>
          <c:orientation val="minMax"/>
          <c:max val="3.0"/>
          <c:min val="-3.0"/>
        </c:scaling>
        <c:delete val="0"/>
        <c:axPos val="b"/>
        <c:title>
          <c:tx>
            <c:rich>
              <a:bodyPr/>
              <a:lstStyle/>
              <a:p>
                <a:pPr lvl="0">
                  <a:defRPr b="0"/>
                </a:pPr>
                <a:r>
                  <a:t>HQ</a:t>
                </a:r>
              </a:p>
            </c:rich>
          </c:tx>
          <c:overlay val="0"/>
        </c:title>
        <c:numFmt formatCode="General" sourceLinked="1"/>
        <c:tickLblPos val="nextTo"/>
        <c:spPr>
          <a:ln w="47625">
            <a:noFill/>
          </a:ln>
        </c:spPr>
        <c:txPr>
          <a:bodyPr/>
          <a:lstStyle/>
          <a:p>
            <a:pPr lvl="0">
              <a:defRPr b="0"/>
            </a:pPr>
          </a:p>
        </c:txPr>
        <c:crossAx val="1087616140"/>
        <c:majorUnit val="-3.0"/>
      </c:valAx>
      <c:valAx>
        <c:axId val="1087616140"/>
        <c:scaling>
          <c:orientation val="minMax"/>
          <c:max val="3.0"/>
          <c:min val="-3.0"/>
        </c:scaling>
        <c:delete val="0"/>
        <c:axPos val="l"/>
        <c:majorGridlines>
          <c:spPr>
            <a:ln>
              <a:solidFill>
                <a:srgbClr val="B7B7B7"/>
              </a:solidFill>
            </a:ln>
          </c:spPr>
        </c:majorGridlines>
        <c:title>
          <c:tx>
            <c:rich>
              <a:bodyPr/>
              <a:lstStyle/>
              <a:p>
                <a:pPr lvl="0">
                  <a:defRPr b="0"/>
                </a:pPr>
                <a:r>
                  <a:t>PQ</a:t>
                </a:r>
              </a:p>
            </c:rich>
          </c:tx>
          <c:overlay val="0"/>
        </c:title>
        <c:numFmt formatCode="General" sourceLinked="1"/>
        <c:tickLblPos val="nextTo"/>
        <c:spPr>
          <a:ln w="47625">
            <a:noFill/>
          </a:ln>
        </c:spPr>
        <c:txPr>
          <a:bodyPr/>
          <a:lstStyle/>
          <a:p>
            <a:pPr lvl="0">
              <a:defRPr b="0"/>
            </a:pPr>
          </a:p>
        </c:txPr>
        <c:crossAx val="1119873873"/>
      </c:valAx>
    </c:plotArea>
    <c:plotVisOnly val="1"/>
  </c:chart>
  <c:spPr>
    <a:solidFill>
      <a:srgbClr val="EAD1DC"/>
    </a:solidFill>
  </c:spPr>
</c:chartSpace>
</file>

<file path=xl/charts/chart2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Valores das Dimensões Hedônica e Pragmática no Uso do Controle Adaptativo</a:t>
            </a:r>
          </a:p>
        </c:rich>
      </c:tx>
      <c:overlay val="0"/>
    </c:title>
    <c:plotArea>
      <c:layout/>
      <c:scatterChart>
        <c:scatterStyle val="lineMarker"/>
        <c:varyColors val="0"/>
        <c:ser>
          <c:idx val="0"/>
          <c:order val="0"/>
          <c:spPr>
            <a:ln w="47625">
              <a:noFill/>
            </a:ln>
          </c:spPr>
          <c:marker>
            <c:symbol val="circle"/>
            <c:size val="14"/>
            <c:spPr>
              <a:solidFill>
                <a:srgbClr val="3366CC"/>
              </a:solidFill>
              <a:ln cmpd="sng">
                <a:solidFill>
                  <a:srgbClr val="3366CC"/>
                </a:solidFill>
              </a:ln>
            </c:spPr>
          </c:marker>
          <c:xVal>
            <c:numRef>
              <c:f>'AttrakDiff Adaptativo (P)'!$J$34:$K$34</c:f>
            </c:numRef>
          </c:xVal>
          <c:yVal>
            <c:numRef>
              <c:f>'AttrakDiff Adaptativo (P)'!$J$35:$K$35</c:f>
            </c:numRef>
          </c:yVal>
        </c:ser>
        <c:dLbls>
          <c:showLegendKey val="0"/>
          <c:showVal val="0"/>
          <c:showCatName val="0"/>
          <c:showSerName val="0"/>
          <c:showPercent val="0"/>
          <c:showBubbleSize val="0"/>
        </c:dLbls>
        <c:axId val="1288006898"/>
        <c:axId val="935879877"/>
      </c:scatterChart>
      <c:valAx>
        <c:axId val="1288006898"/>
        <c:scaling>
          <c:orientation val="minMax"/>
        </c:scaling>
        <c:delete val="0"/>
        <c:axPos val="b"/>
        <c:title>
          <c:tx>
            <c:rich>
              <a:bodyPr/>
              <a:lstStyle/>
              <a:p>
                <a:pPr lvl="0">
                  <a:defRPr b="0"/>
                </a:pPr>
                <a:r>
                  <a:t>Dimensões</a:t>
                </a:r>
              </a:p>
            </c:rich>
          </c:tx>
          <c:overlay val="0"/>
        </c:title>
        <c:numFmt formatCode="General" sourceLinked="1"/>
        <c:tickLblPos val="nextTo"/>
        <c:spPr>
          <a:ln w="47625">
            <a:noFill/>
          </a:ln>
        </c:spPr>
        <c:txPr>
          <a:bodyPr/>
          <a:lstStyle/>
          <a:p>
            <a:pPr lvl="0">
              <a:defRPr b="0"/>
            </a:pPr>
          </a:p>
        </c:txPr>
        <c:crossAx val="935879877"/>
      </c:valAx>
      <c:valAx>
        <c:axId val="935879877"/>
        <c:scaling>
          <c:orientation val="minMax"/>
          <c:max val="3.0"/>
          <c:min val="-3.0"/>
        </c:scaling>
        <c:delete val="0"/>
        <c:axPos val="l"/>
        <c:majorGridlines>
          <c:spPr>
            <a:ln>
              <a:solidFill>
                <a:srgbClr val="B7B7B7"/>
              </a:solidFill>
            </a:ln>
          </c:spPr>
        </c:majorGridlines>
        <c:title>
          <c:tx>
            <c:rich>
              <a:bodyPr/>
              <a:lstStyle/>
              <a:p>
                <a:pPr lvl="0">
                  <a:defRPr b="0"/>
                </a:pPr>
                <a:r>
                  <a:t>Valores</a:t>
                </a:r>
              </a:p>
            </c:rich>
          </c:tx>
          <c:overlay val="0"/>
        </c:title>
        <c:numFmt formatCode="General" sourceLinked="1"/>
        <c:tickLblPos val="nextTo"/>
        <c:spPr>
          <a:ln w="47625">
            <a:noFill/>
          </a:ln>
        </c:spPr>
        <c:txPr>
          <a:bodyPr/>
          <a:lstStyle/>
          <a:p>
            <a:pPr lvl="0">
              <a:defRPr b="0"/>
            </a:pPr>
          </a:p>
        </c:txPr>
        <c:crossAx val="1288006898"/>
      </c:valAx>
    </c:plotArea>
    <c:plotVisOnly val="1"/>
  </c:chart>
  <c:spPr>
    <a:solidFill>
      <a:srgbClr val="EAD1DC"/>
    </a:solidFill>
  </c:spPr>
</c:chartSpace>
</file>

<file path=xl/charts/chart2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Tradicional e Adaptativo</a:t>
            </a:r>
          </a:p>
        </c:rich>
      </c:tx>
      <c:overlay val="0"/>
    </c:title>
    <c:plotArea>
      <c:layout/>
      <c:scatterChart>
        <c:scatterStyle val="lineMarker"/>
        <c:ser>
          <c:idx val="0"/>
          <c:order val="0"/>
          <c:tx>
            <c:strRef>
              <c:f>'AttrakDiff Adaptativo (P)'!$G$43</c:f>
            </c:strRef>
          </c:tx>
          <c:spPr>
            <a:ln w="47625">
              <a:noFill/>
            </a:ln>
          </c:spPr>
          <c:marker>
            <c:symbol val="circle"/>
            <c:size val="7"/>
            <c:spPr>
              <a:solidFill>
                <a:srgbClr val="3366CC"/>
              </a:solidFill>
              <a:ln cmpd="sng">
                <a:solidFill>
                  <a:srgbClr val="3366CC"/>
                </a:solidFill>
              </a:ln>
            </c:spPr>
          </c:marker>
          <c:xVal>
            <c:numRef>
              <c:f>'AttrakDiff Adaptativo (P)'!$H$42:$I$42</c:f>
            </c:numRef>
          </c:xVal>
          <c:yVal>
            <c:numRef>
              <c:f>'AttrakDiff Adaptativo (P)'!$H$43:$I$43</c:f>
            </c:numRef>
          </c:yVal>
        </c:ser>
        <c:ser>
          <c:idx val="1"/>
          <c:order val="1"/>
          <c:tx>
            <c:strRef>
              <c:f>'AttrakDiff Adaptativo (P)'!$G$44</c:f>
            </c:strRef>
          </c:tx>
          <c:spPr>
            <a:ln w="47625">
              <a:noFill/>
            </a:ln>
          </c:spPr>
          <c:marker>
            <c:symbol val="circle"/>
            <c:size val="7"/>
            <c:spPr>
              <a:solidFill>
                <a:srgbClr val="DC3912"/>
              </a:solidFill>
              <a:ln cmpd="sng">
                <a:solidFill>
                  <a:srgbClr val="DC3912"/>
                </a:solidFill>
              </a:ln>
            </c:spPr>
          </c:marker>
          <c:xVal>
            <c:numRef>
              <c:f>'AttrakDiff Adaptativo (P)'!$H$42:$I$42</c:f>
            </c:numRef>
          </c:xVal>
          <c:yVal>
            <c:numRef>
              <c:f>'AttrakDiff Adaptativo (P)'!$H$44:$I$44</c:f>
            </c:numRef>
          </c:yVal>
        </c:ser>
        <c:dLbls>
          <c:showLegendKey val="0"/>
          <c:showVal val="0"/>
          <c:showCatName val="0"/>
          <c:showSerName val="0"/>
          <c:showPercent val="0"/>
          <c:showBubbleSize val="0"/>
        </c:dLbls>
        <c:axId val="2038377885"/>
        <c:axId val="1043112846"/>
      </c:scatterChart>
      <c:valAx>
        <c:axId val="2038377885"/>
        <c:scaling>
          <c:orientation val="minMax"/>
        </c:scaling>
        <c:delete val="0"/>
        <c:axPos val="b"/>
        <c:majorGridlines>
          <c:spPr>
            <a:ln>
              <a:solidFill>
                <a:srgbClr val="B7B7B7"/>
              </a:solidFill>
            </a:ln>
          </c:spPr>
        </c:majorGridlines>
        <c:numFmt formatCode="General" sourceLinked="1"/>
        <c:tickLblPos val="nextTo"/>
        <c:spPr>
          <a:ln w="47625">
            <a:noFill/>
          </a:ln>
        </c:spPr>
        <c:txPr>
          <a:bodyPr/>
          <a:lstStyle/>
          <a:p>
            <a:pPr lvl="0">
              <a:defRPr b="0"/>
            </a:pPr>
          </a:p>
        </c:txPr>
        <c:crossAx val="1043112846"/>
      </c:valAx>
      <c:valAx>
        <c:axId val="1043112846"/>
        <c:scaling>
          <c:orientation val="minMax"/>
          <c:max val="4.0"/>
          <c:min val="-4.0"/>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2038377885"/>
      </c:valAx>
    </c:plotArea>
    <c:legend>
      <c:legendPos val="r"/>
      <c:overlay val="0"/>
    </c:legend>
    <c:plotVisOnly val="1"/>
  </c:chart>
  <c:spPr>
    <a:solidFill>
      <a:srgbClr val="FFF2CC"/>
    </a:solidFill>
  </c:spPr>
</c:chartSpace>
</file>

<file path=xl/charts/chart2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Usuário Piloto 1 - Relaxamento, Controle Tradicional, Controle Adaptativo</a:t>
            </a:r>
          </a:p>
        </c:rich>
      </c:tx>
      <c:overlay val="0"/>
    </c:title>
    <c:plotArea>
      <c:layout/>
      <c:lineChart>
        <c:ser>
          <c:idx val="0"/>
          <c:order val="0"/>
          <c:tx>
            <c:strRef>
              <c:f>'Emotiv (P)'!$C$2</c:f>
            </c:strRef>
          </c:tx>
          <c:spPr>
            <a:ln cmpd="sng" w="19050">
              <a:solidFill>
                <a:srgbClr val="3366CC"/>
              </a:solidFill>
            </a:ln>
          </c:spPr>
          <c:marker>
            <c:symbol val="none"/>
          </c:marker>
          <c:cat>
            <c:strRef>
              <c:f>'Emotiv (P)'!$D$1:$I$1</c:f>
            </c:strRef>
          </c:cat>
          <c:val>
            <c:numRef>
              <c:f>'Emotiv (P)'!$D$2:$I$2</c:f>
            </c:numRef>
          </c:val>
          <c:smooth val="0"/>
        </c:ser>
        <c:ser>
          <c:idx val="1"/>
          <c:order val="1"/>
          <c:tx>
            <c:strRef>
              <c:f>'Emotiv (P)'!$C$3</c:f>
            </c:strRef>
          </c:tx>
          <c:spPr>
            <a:ln cmpd="sng" w="19050">
              <a:solidFill>
                <a:srgbClr val="DC3912"/>
              </a:solidFill>
            </a:ln>
          </c:spPr>
          <c:marker>
            <c:symbol val="none"/>
          </c:marker>
          <c:cat>
            <c:strRef>
              <c:f>'Emotiv (P)'!$D$1:$I$1</c:f>
            </c:strRef>
          </c:cat>
          <c:val>
            <c:numRef>
              <c:f>'Emotiv (P)'!$D$3:$I$3</c:f>
            </c:numRef>
          </c:val>
          <c:smooth val="0"/>
        </c:ser>
        <c:ser>
          <c:idx val="2"/>
          <c:order val="2"/>
          <c:tx>
            <c:strRef>
              <c:f>'Emotiv (P)'!$C$4</c:f>
            </c:strRef>
          </c:tx>
          <c:spPr>
            <a:ln cmpd="sng" w="19050">
              <a:solidFill>
                <a:srgbClr val="FF9900"/>
              </a:solidFill>
            </a:ln>
          </c:spPr>
          <c:marker>
            <c:symbol val="none"/>
          </c:marker>
          <c:cat>
            <c:strRef>
              <c:f>'Emotiv (P)'!$D$1:$I$1</c:f>
            </c:strRef>
          </c:cat>
          <c:val>
            <c:numRef>
              <c:f>'Emotiv (P)'!$D$4:$I$4</c:f>
            </c:numRef>
          </c:val>
          <c:smooth val="0"/>
        </c:ser>
        <c:axId val="1305549310"/>
        <c:axId val="610952292"/>
      </c:lineChart>
      <c:catAx>
        <c:axId val="1305549310"/>
        <c:scaling>
          <c:orientation val="minMax"/>
        </c:scaling>
        <c:delete val="0"/>
        <c:axPos val="b"/>
        <c:title>
          <c:tx>
            <c:rich>
              <a:bodyPr/>
              <a:lstStyle/>
              <a:p>
                <a:pPr lvl="0">
                  <a:defRPr b="1" i="1" sz="1200">
                    <a:solidFill>
                      <a:srgbClr val="222222"/>
                    </a:solidFill>
                  </a:defRPr>
                </a:pPr>
                <a:r>
                  <a:t>Emoções</a:t>
                </a:r>
              </a:p>
            </c:rich>
          </c:tx>
          <c:overlay val="0"/>
        </c:title>
        <c:txPr>
          <a:bodyPr rot="-1800000"/>
          <a:lstStyle/>
          <a:p>
            <a:pPr lvl="0">
              <a:defRPr b="0" i="1" sz="1200">
                <a:solidFill>
                  <a:srgbClr val="222222"/>
                </a:solidFill>
              </a:defRPr>
            </a:pPr>
          </a:p>
        </c:txPr>
        <c:crossAx val="610952292"/>
      </c:catAx>
      <c:valAx>
        <c:axId val="610952292"/>
        <c:scaling>
          <c:orientation val="minMax"/>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1305549310"/>
      </c:valAx>
    </c:plotArea>
    <c:legend>
      <c:legendPos val="r"/>
      <c:overlay val="0"/>
    </c:legend>
    <c:plotVisOnly val="1"/>
  </c:chart>
  <c:spPr>
    <a:solidFill>
      <a:srgbClr val="C9DAF8"/>
    </a:solidFill>
  </c:spPr>
</c:chartSpace>
</file>

<file path=xl/charts/chart2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Emoções no Relaxamento por Usuário</a:t>
            </a:r>
          </a:p>
        </c:rich>
      </c:tx>
      <c:overlay val="0"/>
    </c:title>
    <c:plotArea>
      <c:layout/>
      <c:barChart>
        <c:barDir val="col"/>
        <c:grouping val="clustered"/>
        <c:ser>
          <c:idx val="0"/>
          <c:order val="0"/>
          <c:tx>
            <c:strRef>
              <c:f>'Emotiv (P)'!$B$38</c:f>
            </c:strRef>
          </c:tx>
          <c:spPr>
            <a:solidFill>
              <a:srgbClr val="3366CC"/>
            </a:solidFill>
          </c:spPr>
          <c:cat>
            <c:strRef>
              <c:f>'Emotiv (P)'!$A$39:$A$48</c:f>
            </c:strRef>
          </c:cat>
          <c:val>
            <c:numRef>
              <c:f>'Emotiv (P)'!$B$39:$B$48</c:f>
            </c:numRef>
          </c:val>
        </c:ser>
        <c:ser>
          <c:idx val="1"/>
          <c:order val="1"/>
          <c:tx>
            <c:strRef>
              <c:f>'Emotiv (P)'!$C$38</c:f>
            </c:strRef>
          </c:tx>
          <c:spPr>
            <a:solidFill>
              <a:srgbClr val="DC3912"/>
            </a:solidFill>
          </c:spPr>
          <c:cat>
            <c:strRef>
              <c:f>'Emotiv (P)'!$A$39:$A$48</c:f>
            </c:strRef>
          </c:cat>
          <c:val>
            <c:numRef>
              <c:f>'Emotiv (P)'!$C$39:$C$48</c:f>
            </c:numRef>
          </c:val>
        </c:ser>
        <c:ser>
          <c:idx val="2"/>
          <c:order val="2"/>
          <c:tx>
            <c:strRef>
              <c:f>'Emotiv (P)'!$D$38</c:f>
            </c:strRef>
          </c:tx>
          <c:spPr>
            <a:solidFill>
              <a:srgbClr val="FF9900"/>
            </a:solidFill>
          </c:spPr>
          <c:cat>
            <c:strRef>
              <c:f>'Emotiv (P)'!$A$39:$A$48</c:f>
            </c:strRef>
          </c:cat>
          <c:val>
            <c:numRef>
              <c:f>'Emotiv (P)'!$D$39:$D$48</c:f>
            </c:numRef>
          </c:val>
        </c:ser>
        <c:ser>
          <c:idx val="3"/>
          <c:order val="3"/>
          <c:tx>
            <c:strRef>
              <c:f>'Emotiv (P)'!$E$38</c:f>
            </c:strRef>
          </c:tx>
          <c:spPr>
            <a:solidFill>
              <a:srgbClr val="109618"/>
            </a:solidFill>
          </c:spPr>
          <c:cat>
            <c:strRef>
              <c:f>'Emotiv (P)'!$A$39:$A$48</c:f>
            </c:strRef>
          </c:cat>
          <c:val>
            <c:numRef>
              <c:f>'Emotiv (P)'!$E$39:$E$48</c:f>
            </c:numRef>
          </c:val>
        </c:ser>
        <c:ser>
          <c:idx val="4"/>
          <c:order val="4"/>
          <c:tx>
            <c:strRef>
              <c:f>'Emotiv (P)'!$F$38</c:f>
            </c:strRef>
          </c:tx>
          <c:spPr>
            <a:solidFill>
              <a:srgbClr val="990099"/>
            </a:solidFill>
          </c:spPr>
          <c:cat>
            <c:strRef>
              <c:f>'Emotiv (P)'!$A$39:$A$48</c:f>
            </c:strRef>
          </c:cat>
          <c:val>
            <c:numRef>
              <c:f>'Emotiv (P)'!$F$39:$F$48</c:f>
            </c:numRef>
          </c:val>
        </c:ser>
        <c:ser>
          <c:idx val="5"/>
          <c:order val="5"/>
          <c:tx>
            <c:strRef>
              <c:f>'Emotiv (P)'!$G$38</c:f>
            </c:strRef>
          </c:tx>
          <c:spPr>
            <a:solidFill>
              <a:srgbClr val="0099C6"/>
            </a:solidFill>
          </c:spPr>
          <c:cat>
            <c:strRef>
              <c:f>'Emotiv (P)'!$A$39:$A$48</c:f>
            </c:strRef>
          </c:cat>
          <c:val>
            <c:numRef>
              <c:f>'Emotiv (P)'!$G$39:$G$48</c:f>
            </c:numRef>
          </c:val>
        </c:ser>
        <c:axId val="1242385822"/>
        <c:axId val="1870213655"/>
      </c:barChart>
      <c:catAx>
        <c:axId val="1242385822"/>
        <c:scaling>
          <c:orientation val="minMax"/>
        </c:scaling>
        <c:delete val="0"/>
        <c:axPos val="b"/>
        <c:title>
          <c:tx>
            <c:rich>
              <a:bodyPr/>
              <a:lstStyle/>
              <a:p>
                <a:pPr lvl="0">
                  <a:defRPr b="0"/>
                </a:pPr>
                <a:r>
                  <a:t>Usuário ID</a:t>
                </a:r>
              </a:p>
            </c:rich>
          </c:tx>
          <c:overlay val="0"/>
        </c:title>
        <c:txPr>
          <a:bodyPr/>
          <a:lstStyle/>
          <a:p>
            <a:pPr lvl="0">
              <a:defRPr b="0"/>
            </a:pPr>
          </a:p>
        </c:txPr>
        <c:crossAx val="1870213655"/>
      </c:catAx>
      <c:valAx>
        <c:axId val="1870213655"/>
        <c:scaling>
          <c:orientation val="minMax"/>
          <c:max val="100.0"/>
          <c:min val="0.0"/>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1242385822"/>
      </c:valAx>
    </c:plotArea>
    <c:legend>
      <c:legendPos val="r"/>
      <c:overlay val="0"/>
      <c:txPr>
        <a:bodyPr/>
        <a:lstStyle/>
        <a:p>
          <a:pPr lvl="0">
            <a:defRPr sz="1200">
              <a:solidFill>
                <a:srgbClr val="222222"/>
              </a:solidFill>
            </a:defRPr>
          </a:pPr>
        </a:p>
      </c:txPr>
    </c:legend>
    <c:plotVisOnly val="1"/>
  </c:chart>
  <c:spPr>
    <a:solidFill>
      <a:srgbClr val="EFEFEF"/>
    </a:solidFill>
  </c:spPr>
</c:chartSpace>
</file>

<file path=xl/charts/chart2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Emoções no Uso do Controle Tradicional por Usuário</a:t>
            </a:r>
          </a:p>
        </c:rich>
      </c:tx>
      <c:overlay val="0"/>
    </c:title>
    <c:plotArea>
      <c:layout/>
      <c:barChart>
        <c:barDir val="col"/>
        <c:grouping val="clustered"/>
        <c:ser>
          <c:idx val="0"/>
          <c:order val="0"/>
          <c:tx>
            <c:strRef>
              <c:f>'Emotiv (P)'!$B$53</c:f>
            </c:strRef>
          </c:tx>
          <c:spPr>
            <a:solidFill>
              <a:srgbClr val="3366CC"/>
            </a:solidFill>
          </c:spPr>
          <c:cat>
            <c:strRef>
              <c:f>'Emotiv (P)'!$A$54:$A$63</c:f>
            </c:strRef>
          </c:cat>
          <c:val>
            <c:numRef>
              <c:f>'Emotiv (P)'!$B$54:$B$63</c:f>
            </c:numRef>
          </c:val>
        </c:ser>
        <c:ser>
          <c:idx val="1"/>
          <c:order val="1"/>
          <c:tx>
            <c:strRef>
              <c:f>'Emotiv (P)'!$C$53</c:f>
            </c:strRef>
          </c:tx>
          <c:spPr>
            <a:solidFill>
              <a:srgbClr val="DC3912"/>
            </a:solidFill>
          </c:spPr>
          <c:cat>
            <c:strRef>
              <c:f>'Emotiv (P)'!$A$54:$A$63</c:f>
            </c:strRef>
          </c:cat>
          <c:val>
            <c:numRef>
              <c:f>'Emotiv (P)'!$C$54:$C$63</c:f>
            </c:numRef>
          </c:val>
        </c:ser>
        <c:ser>
          <c:idx val="2"/>
          <c:order val="2"/>
          <c:tx>
            <c:strRef>
              <c:f>'Emotiv (P)'!$D$53</c:f>
            </c:strRef>
          </c:tx>
          <c:spPr>
            <a:solidFill>
              <a:srgbClr val="FF9900"/>
            </a:solidFill>
          </c:spPr>
          <c:cat>
            <c:strRef>
              <c:f>'Emotiv (P)'!$A$54:$A$63</c:f>
            </c:strRef>
          </c:cat>
          <c:val>
            <c:numRef>
              <c:f>'Emotiv (P)'!$D$54:$D$63</c:f>
            </c:numRef>
          </c:val>
        </c:ser>
        <c:ser>
          <c:idx val="3"/>
          <c:order val="3"/>
          <c:tx>
            <c:strRef>
              <c:f>'Emotiv (P)'!$E$53</c:f>
            </c:strRef>
          </c:tx>
          <c:spPr>
            <a:solidFill>
              <a:srgbClr val="109618"/>
            </a:solidFill>
          </c:spPr>
          <c:cat>
            <c:strRef>
              <c:f>'Emotiv (P)'!$A$54:$A$63</c:f>
            </c:strRef>
          </c:cat>
          <c:val>
            <c:numRef>
              <c:f>'Emotiv (P)'!$E$54:$E$63</c:f>
            </c:numRef>
          </c:val>
        </c:ser>
        <c:ser>
          <c:idx val="4"/>
          <c:order val="4"/>
          <c:tx>
            <c:strRef>
              <c:f>'Emotiv (P)'!$F$53</c:f>
            </c:strRef>
          </c:tx>
          <c:spPr>
            <a:solidFill>
              <a:srgbClr val="990099"/>
            </a:solidFill>
          </c:spPr>
          <c:cat>
            <c:strRef>
              <c:f>'Emotiv (P)'!$A$54:$A$63</c:f>
            </c:strRef>
          </c:cat>
          <c:val>
            <c:numRef>
              <c:f>'Emotiv (P)'!$F$54:$F$63</c:f>
            </c:numRef>
          </c:val>
        </c:ser>
        <c:ser>
          <c:idx val="5"/>
          <c:order val="5"/>
          <c:tx>
            <c:strRef>
              <c:f>'Emotiv (P)'!$G$53</c:f>
            </c:strRef>
          </c:tx>
          <c:spPr>
            <a:solidFill>
              <a:srgbClr val="0099C6"/>
            </a:solidFill>
          </c:spPr>
          <c:cat>
            <c:strRef>
              <c:f>'Emotiv (P)'!$A$54:$A$63</c:f>
            </c:strRef>
          </c:cat>
          <c:val>
            <c:numRef>
              <c:f>'Emotiv (P)'!$G$54:$G$63</c:f>
            </c:numRef>
          </c:val>
        </c:ser>
        <c:axId val="1131954112"/>
        <c:axId val="704527089"/>
      </c:barChart>
      <c:catAx>
        <c:axId val="1131954112"/>
        <c:scaling>
          <c:orientation val="minMax"/>
        </c:scaling>
        <c:delete val="0"/>
        <c:axPos val="b"/>
        <c:title>
          <c:tx>
            <c:rich>
              <a:bodyPr/>
              <a:lstStyle/>
              <a:p>
                <a:pPr lvl="0">
                  <a:defRPr b="0"/>
                </a:pPr>
                <a:r>
                  <a:t>Usuário ID</a:t>
                </a:r>
              </a:p>
            </c:rich>
          </c:tx>
          <c:overlay val="0"/>
        </c:title>
        <c:txPr>
          <a:bodyPr/>
          <a:lstStyle/>
          <a:p>
            <a:pPr lvl="0">
              <a:defRPr b="0"/>
            </a:pPr>
          </a:p>
        </c:txPr>
        <c:crossAx val="704527089"/>
      </c:catAx>
      <c:valAx>
        <c:axId val="704527089"/>
        <c:scaling>
          <c:orientation val="minMax"/>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1131954112"/>
      </c:valAx>
    </c:plotArea>
    <c:legend>
      <c:legendPos val="r"/>
      <c:overlay val="0"/>
    </c:legend>
    <c:plotVisOnly val="1"/>
  </c:chart>
  <c:spPr>
    <a:solidFill>
      <a:srgbClr val="FFF2CC"/>
    </a:solidFill>
  </c:spPr>
</c:chartSpace>
</file>

<file path=xl/charts/chart2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Emoções no Uso do Controle Adaptativo</a:t>
            </a:r>
          </a:p>
        </c:rich>
      </c:tx>
      <c:overlay val="0"/>
    </c:title>
    <c:plotArea>
      <c:layout/>
      <c:barChart>
        <c:barDir val="col"/>
        <c:grouping val="clustered"/>
        <c:ser>
          <c:idx val="0"/>
          <c:order val="0"/>
          <c:tx>
            <c:strRef>
              <c:f>'Emotiv (P)'!$B$67</c:f>
            </c:strRef>
          </c:tx>
          <c:spPr>
            <a:solidFill>
              <a:srgbClr val="3366CC"/>
            </a:solidFill>
          </c:spPr>
          <c:cat>
            <c:strRef>
              <c:f>'Emotiv (P)'!$A$68:$A$77</c:f>
            </c:strRef>
          </c:cat>
          <c:val>
            <c:numRef>
              <c:f>'Emotiv (P)'!$B$68:$B$77</c:f>
            </c:numRef>
          </c:val>
        </c:ser>
        <c:ser>
          <c:idx val="1"/>
          <c:order val="1"/>
          <c:tx>
            <c:strRef>
              <c:f>'Emotiv (P)'!$C$67</c:f>
            </c:strRef>
          </c:tx>
          <c:spPr>
            <a:solidFill>
              <a:srgbClr val="DC3912"/>
            </a:solidFill>
          </c:spPr>
          <c:cat>
            <c:strRef>
              <c:f>'Emotiv (P)'!$A$68:$A$77</c:f>
            </c:strRef>
          </c:cat>
          <c:val>
            <c:numRef>
              <c:f>'Emotiv (P)'!$C$68:$C$77</c:f>
            </c:numRef>
          </c:val>
        </c:ser>
        <c:ser>
          <c:idx val="2"/>
          <c:order val="2"/>
          <c:tx>
            <c:strRef>
              <c:f>'Emotiv (P)'!$D$67</c:f>
            </c:strRef>
          </c:tx>
          <c:spPr>
            <a:solidFill>
              <a:srgbClr val="FF9900"/>
            </a:solidFill>
          </c:spPr>
          <c:cat>
            <c:strRef>
              <c:f>'Emotiv (P)'!$A$68:$A$77</c:f>
            </c:strRef>
          </c:cat>
          <c:val>
            <c:numRef>
              <c:f>'Emotiv (P)'!$D$68:$D$77</c:f>
            </c:numRef>
          </c:val>
        </c:ser>
        <c:ser>
          <c:idx val="3"/>
          <c:order val="3"/>
          <c:tx>
            <c:strRef>
              <c:f>'Emotiv (P)'!$E$67</c:f>
            </c:strRef>
          </c:tx>
          <c:spPr>
            <a:solidFill>
              <a:srgbClr val="109618"/>
            </a:solidFill>
          </c:spPr>
          <c:cat>
            <c:strRef>
              <c:f>'Emotiv (P)'!$A$68:$A$77</c:f>
            </c:strRef>
          </c:cat>
          <c:val>
            <c:numRef>
              <c:f>'Emotiv (P)'!$E$68:$E$77</c:f>
            </c:numRef>
          </c:val>
        </c:ser>
        <c:ser>
          <c:idx val="4"/>
          <c:order val="4"/>
          <c:tx>
            <c:strRef>
              <c:f>'Emotiv (P)'!$F$67</c:f>
            </c:strRef>
          </c:tx>
          <c:spPr>
            <a:solidFill>
              <a:srgbClr val="990099"/>
            </a:solidFill>
          </c:spPr>
          <c:cat>
            <c:strRef>
              <c:f>'Emotiv (P)'!$A$68:$A$77</c:f>
            </c:strRef>
          </c:cat>
          <c:val>
            <c:numRef>
              <c:f>'Emotiv (P)'!$F$68:$F$77</c:f>
            </c:numRef>
          </c:val>
        </c:ser>
        <c:ser>
          <c:idx val="5"/>
          <c:order val="5"/>
          <c:tx>
            <c:strRef>
              <c:f>'Emotiv (P)'!$G$67</c:f>
            </c:strRef>
          </c:tx>
          <c:spPr>
            <a:solidFill>
              <a:srgbClr val="0099C6"/>
            </a:solidFill>
          </c:spPr>
          <c:cat>
            <c:strRef>
              <c:f>'Emotiv (P)'!$A$68:$A$77</c:f>
            </c:strRef>
          </c:cat>
          <c:val>
            <c:numRef>
              <c:f>'Emotiv (P)'!$G$68:$G$77</c:f>
            </c:numRef>
          </c:val>
        </c:ser>
        <c:axId val="1025741240"/>
        <c:axId val="2034027082"/>
      </c:barChart>
      <c:catAx>
        <c:axId val="1025741240"/>
        <c:scaling>
          <c:orientation val="minMax"/>
        </c:scaling>
        <c:delete val="0"/>
        <c:axPos val="b"/>
        <c:title>
          <c:tx>
            <c:rich>
              <a:bodyPr/>
              <a:lstStyle/>
              <a:p>
                <a:pPr lvl="0">
                  <a:defRPr b="0"/>
                </a:pPr>
                <a:r>
                  <a:t>Usuário ID</a:t>
                </a:r>
              </a:p>
            </c:rich>
          </c:tx>
          <c:overlay val="0"/>
        </c:title>
        <c:txPr>
          <a:bodyPr/>
          <a:lstStyle/>
          <a:p>
            <a:pPr lvl="0">
              <a:defRPr b="0"/>
            </a:pPr>
          </a:p>
        </c:txPr>
        <c:crossAx val="2034027082"/>
      </c:catAx>
      <c:valAx>
        <c:axId val="2034027082"/>
        <c:scaling>
          <c:orientation val="minMax"/>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1025741240"/>
      </c:valAx>
    </c:plotArea>
    <c:legend>
      <c:legendPos val="r"/>
      <c:overlay val="0"/>
    </c:legend>
    <c:plotVisOnly val="1"/>
  </c:chart>
  <c:spPr>
    <a:solidFill>
      <a:srgbClr val="F4CCCC"/>
    </a:solidFill>
  </c:spPr>
</c:chartSpace>
</file>

<file path=xl/charts/chart2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Uso do Controle Adaptativo</a:t>
            </a:r>
          </a:p>
        </c:rich>
      </c:tx>
      <c:overlay val="0"/>
    </c:title>
    <c:plotArea>
      <c:layout/>
      <c:lineChart>
        <c:ser>
          <c:idx val="0"/>
          <c:order val="0"/>
          <c:tx>
            <c:strRef>
              <c:f>'Emotiv (P)'!$A$68</c:f>
            </c:strRef>
          </c:tx>
          <c:spPr>
            <a:ln cmpd="sng" w="19050">
              <a:solidFill>
                <a:srgbClr val="3366CC"/>
              </a:solidFill>
            </a:ln>
          </c:spPr>
          <c:marker>
            <c:symbol val="none"/>
          </c:marker>
          <c:cat>
            <c:strRef>
              <c:f>'Emotiv (P)'!$B$67:$G$67</c:f>
            </c:strRef>
          </c:cat>
          <c:val>
            <c:numRef>
              <c:f>'Emotiv (P)'!$B$68:$G$68</c:f>
            </c:numRef>
          </c:val>
          <c:smooth val="0"/>
        </c:ser>
        <c:ser>
          <c:idx val="1"/>
          <c:order val="1"/>
          <c:tx>
            <c:strRef>
              <c:f>'Emotiv (P)'!$A$69</c:f>
            </c:strRef>
          </c:tx>
          <c:spPr>
            <a:ln cmpd="sng" w="19050">
              <a:solidFill>
                <a:srgbClr val="DC3912"/>
              </a:solidFill>
            </a:ln>
          </c:spPr>
          <c:marker>
            <c:symbol val="none"/>
          </c:marker>
          <c:cat>
            <c:strRef>
              <c:f>'Emotiv (P)'!$B$67:$G$67</c:f>
            </c:strRef>
          </c:cat>
          <c:val>
            <c:numRef>
              <c:f>'Emotiv (P)'!$B$69:$G$69</c:f>
            </c:numRef>
          </c:val>
          <c:smooth val="0"/>
        </c:ser>
        <c:ser>
          <c:idx val="2"/>
          <c:order val="2"/>
          <c:tx>
            <c:strRef>
              <c:f>'Emotiv (P)'!$A$70</c:f>
            </c:strRef>
          </c:tx>
          <c:spPr>
            <a:ln cmpd="sng" w="19050">
              <a:solidFill>
                <a:srgbClr val="FF9900"/>
              </a:solidFill>
            </a:ln>
          </c:spPr>
          <c:marker>
            <c:symbol val="none"/>
          </c:marker>
          <c:cat>
            <c:strRef>
              <c:f>'Emotiv (P)'!$B$67:$G$67</c:f>
            </c:strRef>
          </c:cat>
          <c:val>
            <c:numRef>
              <c:f>'Emotiv (P)'!$B$70:$G$70</c:f>
            </c:numRef>
          </c:val>
          <c:smooth val="0"/>
        </c:ser>
        <c:ser>
          <c:idx val="3"/>
          <c:order val="3"/>
          <c:tx>
            <c:strRef>
              <c:f>'Emotiv (P)'!$A$71</c:f>
            </c:strRef>
          </c:tx>
          <c:spPr>
            <a:ln cmpd="sng" w="19050">
              <a:solidFill>
                <a:srgbClr val="109618"/>
              </a:solidFill>
            </a:ln>
          </c:spPr>
          <c:marker>
            <c:symbol val="none"/>
          </c:marker>
          <c:cat>
            <c:strRef>
              <c:f>'Emotiv (P)'!$B$67:$G$67</c:f>
            </c:strRef>
          </c:cat>
          <c:val>
            <c:numRef>
              <c:f>'Emotiv (P)'!$B$71:$G$71</c:f>
            </c:numRef>
          </c:val>
          <c:smooth val="0"/>
        </c:ser>
        <c:ser>
          <c:idx val="4"/>
          <c:order val="4"/>
          <c:tx>
            <c:strRef>
              <c:f>'Emotiv (P)'!$A$72</c:f>
            </c:strRef>
          </c:tx>
          <c:spPr>
            <a:ln cmpd="sng" w="19050">
              <a:solidFill>
                <a:srgbClr val="990099"/>
              </a:solidFill>
            </a:ln>
          </c:spPr>
          <c:marker>
            <c:symbol val="none"/>
          </c:marker>
          <c:cat>
            <c:strRef>
              <c:f>'Emotiv (P)'!$B$67:$G$67</c:f>
            </c:strRef>
          </c:cat>
          <c:val>
            <c:numRef>
              <c:f>'Emotiv (P)'!$B$72:$G$72</c:f>
            </c:numRef>
          </c:val>
          <c:smooth val="0"/>
        </c:ser>
        <c:ser>
          <c:idx val="5"/>
          <c:order val="5"/>
          <c:tx>
            <c:strRef>
              <c:f>'Emotiv (P)'!$A$73</c:f>
            </c:strRef>
          </c:tx>
          <c:spPr>
            <a:ln cmpd="sng" w="19050">
              <a:solidFill>
                <a:srgbClr val="0099C6"/>
              </a:solidFill>
            </a:ln>
          </c:spPr>
          <c:marker>
            <c:symbol val="none"/>
          </c:marker>
          <c:cat>
            <c:strRef>
              <c:f>'Emotiv (P)'!$B$67:$G$67</c:f>
            </c:strRef>
          </c:cat>
          <c:val>
            <c:numRef>
              <c:f>'Emotiv (P)'!$B$73:$G$73</c:f>
            </c:numRef>
          </c:val>
          <c:smooth val="0"/>
        </c:ser>
        <c:ser>
          <c:idx val="6"/>
          <c:order val="6"/>
          <c:tx>
            <c:strRef>
              <c:f>'Emotiv (P)'!$A$74</c:f>
            </c:strRef>
          </c:tx>
          <c:spPr>
            <a:ln cmpd="sng" w="19050">
              <a:solidFill>
                <a:srgbClr val="DD4477"/>
              </a:solidFill>
            </a:ln>
          </c:spPr>
          <c:marker>
            <c:symbol val="none"/>
          </c:marker>
          <c:cat>
            <c:strRef>
              <c:f>'Emotiv (P)'!$B$67:$G$67</c:f>
            </c:strRef>
          </c:cat>
          <c:val>
            <c:numRef>
              <c:f>'Emotiv (P)'!$B$74:$G$74</c:f>
            </c:numRef>
          </c:val>
          <c:smooth val="0"/>
        </c:ser>
        <c:ser>
          <c:idx val="7"/>
          <c:order val="7"/>
          <c:tx>
            <c:strRef>
              <c:f>'Emotiv (P)'!$A$75</c:f>
            </c:strRef>
          </c:tx>
          <c:spPr>
            <a:ln cmpd="sng" w="19050">
              <a:solidFill>
                <a:srgbClr val="66AA00"/>
              </a:solidFill>
            </a:ln>
          </c:spPr>
          <c:marker>
            <c:symbol val="none"/>
          </c:marker>
          <c:cat>
            <c:strRef>
              <c:f>'Emotiv (P)'!$B$67:$G$67</c:f>
            </c:strRef>
          </c:cat>
          <c:val>
            <c:numRef>
              <c:f>'Emotiv (P)'!$B$75:$G$75</c:f>
            </c:numRef>
          </c:val>
          <c:smooth val="0"/>
        </c:ser>
        <c:ser>
          <c:idx val="8"/>
          <c:order val="8"/>
          <c:tx>
            <c:strRef>
              <c:f>'Emotiv (P)'!$A$76</c:f>
            </c:strRef>
          </c:tx>
          <c:spPr>
            <a:ln cmpd="sng" w="19050">
              <a:solidFill>
                <a:srgbClr val="B82E2E"/>
              </a:solidFill>
            </a:ln>
          </c:spPr>
          <c:marker>
            <c:symbol val="none"/>
          </c:marker>
          <c:cat>
            <c:strRef>
              <c:f>'Emotiv (P)'!$B$67:$G$67</c:f>
            </c:strRef>
          </c:cat>
          <c:val>
            <c:numRef>
              <c:f>'Emotiv (P)'!$B$76:$G$76</c:f>
            </c:numRef>
          </c:val>
          <c:smooth val="0"/>
        </c:ser>
        <c:ser>
          <c:idx val="9"/>
          <c:order val="9"/>
          <c:tx>
            <c:strRef>
              <c:f>'Emotiv (P)'!$A$77</c:f>
            </c:strRef>
          </c:tx>
          <c:spPr>
            <a:ln cmpd="sng" w="19050">
              <a:solidFill>
                <a:srgbClr val="316395"/>
              </a:solidFill>
            </a:ln>
          </c:spPr>
          <c:marker>
            <c:symbol val="none"/>
          </c:marker>
          <c:cat>
            <c:strRef>
              <c:f>'Emotiv (P)'!$B$67:$G$67</c:f>
            </c:strRef>
          </c:cat>
          <c:val>
            <c:numRef>
              <c:f>'Emotiv (P)'!$B$77:$G$77</c:f>
            </c:numRef>
          </c:val>
          <c:smooth val="0"/>
        </c:ser>
        <c:axId val="1896249146"/>
        <c:axId val="1624678054"/>
      </c:lineChart>
      <c:catAx>
        <c:axId val="1896249146"/>
        <c:scaling>
          <c:orientation val="minMax"/>
        </c:scaling>
        <c:delete val="0"/>
        <c:axPos val="b"/>
        <c:title>
          <c:tx>
            <c:rich>
              <a:bodyPr/>
              <a:lstStyle/>
              <a:p>
                <a:pPr lvl="0">
                  <a:defRPr b="0"/>
                </a:pPr>
                <a:r>
                  <a:t>Emoções</a:t>
                </a:r>
              </a:p>
            </c:rich>
          </c:tx>
          <c:overlay val="0"/>
        </c:title>
        <c:txPr>
          <a:bodyPr/>
          <a:lstStyle/>
          <a:p>
            <a:pPr lvl="0">
              <a:defRPr b="0"/>
            </a:pPr>
          </a:p>
        </c:txPr>
        <c:crossAx val="1624678054"/>
      </c:catAx>
      <c:valAx>
        <c:axId val="1624678054"/>
        <c:scaling>
          <c:orientation val="minMax"/>
          <c:max val="100.0"/>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1896249146"/>
      </c:valAx>
    </c:plotArea>
    <c:legend>
      <c:legendPos val="r"/>
      <c:overlay val="0"/>
    </c:legend>
    <c:plotVisOnly val="1"/>
  </c:chart>
  <c:spPr>
    <a:solidFill>
      <a:srgbClr val="D9D2E9"/>
    </a:solidFill>
  </c:spPr>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Valores Médios e Desvio Padrão das Dimensões</a:t>
            </a:r>
          </a:p>
        </c:rich>
      </c:tx>
      <c:overlay val="0"/>
    </c:title>
    <c:plotArea>
      <c:layout/>
      <c:barChart>
        <c:barDir val="col"/>
        <c:grouping val="clustered"/>
        <c:ser>
          <c:idx val="0"/>
          <c:order val="0"/>
          <c:tx>
            <c:strRef>
              <c:f>'AttrakDiff Adaptativo (A)'!$A$35</c:f>
            </c:strRef>
          </c:tx>
          <c:spPr>
            <a:solidFill>
              <a:srgbClr val="3366CC"/>
            </a:solidFill>
          </c:spPr>
          <c:dLbls>
            <c:txPr>
              <a:bodyPr/>
              <a:lstStyle/>
              <a:p>
                <a:pPr lvl="0">
                  <a:defRPr b="0" i="0"/>
                </a:pPr>
              </a:p>
            </c:txPr>
            <c:showLegendKey val="0"/>
            <c:showVal val="1"/>
            <c:showCatName val="0"/>
            <c:showSerName val="0"/>
            <c:showPercent val="0"/>
            <c:showBubbleSize val="0"/>
          </c:dLbls>
          <c:errBars>
            <c:errDir val="y"/>
            <c:errBarType val="both"/>
            <c:errValType val="fixedVal"/>
            <c:noEndCap val="0"/>
            <c:val val="1.21"/>
          </c:errBars>
          <c:cat>
            <c:strRef>
              <c:f>'AttrakDiff Adaptativo (A)'!$B$34</c:f>
            </c:strRef>
          </c:cat>
          <c:val>
            <c:numRef>
              <c:f>'AttrakDiff Adaptativo (A)'!$B$35</c:f>
            </c:numRef>
          </c:val>
        </c:ser>
        <c:ser>
          <c:idx val="1"/>
          <c:order val="1"/>
          <c:tx>
            <c:strRef>
              <c:f>'AttrakDiff Adaptativo (A)'!$A$36</c:f>
            </c:strRef>
          </c:tx>
          <c:spPr>
            <a:solidFill>
              <a:srgbClr val="DC3912"/>
            </a:solidFill>
          </c:spPr>
          <c:dLbls>
            <c:txPr>
              <a:bodyPr/>
              <a:lstStyle/>
              <a:p>
                <a:pPr lvl="0">
                  <a:defRPr b="0" i="0"/>
                </a:pPr>
              </a:p>
            </c:txPr>
            <c:showLegendKey val="0"/>
            <c:showVal val="1"/>
            <c:showCatName val="0"/>
            <c:showSerName val="0"/>
            <c:showPercent val="0"/>
            <c:showBubbleSize val="0"/>
          </c:dLbls>
          <c:errBars>
            <c:errDir val="y"/>
            <c:errBarType val="both"/>
            <c:errValType val="fixedVal"/>
            <c:noEndCap val="0"/>
            <c:val val="1.03"/>
          </c:errBars>
          <c:cat>
            <c:strRef>
              <c:f>'AttrakDiff Adaptativo (A)'!$B$34</c:f>
            </c:strRef>
          </c:cat>
          <c:val>
            <c:numRef>
              <c:f>'AttrakDiff Adaptativo (A)'!$B$36</c:f>
            </c:numRef>
          </c:val>
        </c:ser>
        <c:ser>
          <c:idx val="2"/>
          <c:order val="2"/>
          <c:tx>
            <c:strRef>
              <c:f>'AttrakDiff Adaptativo (A)'!$A$37</c:f>
            </c:strRef>
          </c:tx>
          <c:spPr>
            <a:solidFill>
              <a:srgbClr val="FF9900"/>
            </a:solidFill>
          </c:spPr>
          <c:dLbls>
            <c:txPr>
              <a:bodyPr/>
              <a:lstStyle/>
              <a:p>
                <a:pPr lvl="0">
                  <a:defRPr b="0" i="0"/>
                </a:pPr>
              </a:p>
            </c:txPr>
            <c:showLegendKey val="0"/>
            <c:showVal val="1"/>
            <c:showCatName val="0"/>
            <c:showSerName val="0"/>
            <c:showPercent val="0"/>
            <c:showBubbleSize val="0"/>
          </c:dLbls>
          <c:errBars>
            <c:errDir val="y"/>
            <c:errBarType val="both"/>
            <c:errValType val="fixedVal"/>
            <c:noEndCap val="0"/>
            <c:val val="0.81"/>
          </c:errBars>
          <c:cat>
            <c:strRef>
              <c:f>'AttrakDiff Adaptativo (A)'!$B$34</c:f>
            </c:strRef>
          </c:cat>
          <c:val>
            <c:numRef>
              <c:f>'AttrakDiff Adaptativo (A)'!$B$37</c:f>
            </c:numRef>
          </c:val>
        </c:ser>
        <c:ser>
          <c:idx val="3"/>
          <c:order val="3"/>
          <c:tx>
            <c:strRef>
              <c:f>'AttrakDiff Adaptativo (A)'!$A$38</c:f>
            </c:strRef>
          </c:tx>
          <c:spPr>
            <a:solidFill>
              <a:srgbClr val="109618"/>
            </a:solidFill>
          </c:spPr>
          <c:dLbls>
            <c:txPr>
              <a:bodyPr/>
              <a:lstStyle/>
              <a:p>
                <a:pPr lvl="0">
                  <a:defRPr b="0" i="0"/>
                </a:pPr>
              </a:p>
            </c:txPr>
            <c:showLegendKey val="0"/>
            <c:showVal val="1"/>
            <c:showCatName val="0"/>
            <c:showSerName val="0"/>
            <c:showPercent val="0"/>
            <c:showBubbleSize val="0"/>
          </c:dLbls>
          <c:errBars>
            <c:errDir val="y"/>
            <c:errBarType val="both"/>
            <c:errValType val="fixedVal"/>
            <c:noEndCap val="0"/>
            <c:val val="0.91"/>
          </c:errBars>
          <c:cat>
            <c:strRef>
              <c:f>'AttrakDiff Adaptativo (A)'!$B$34</c:f>
            </c:strRef>
          </c:cat>
          <c:val>
            <c:numRef>
              <c:f>'AttrakDiff Adaptativo (A)'!$B$38</c:f>
            </c:numRef>
          </c:val>
        </c:ser>
        <c:axId val="1402659669"/>
        <c:axId val="1146224968"/>
      </c:barChart>
      <c:catAx>
        <c:axId val="1402659669"/>
        <c:scaling>
          <c:orientation val="minMax"/>
        </c:scaling>
        <c:delete val="0"/>
        <c:axPos val="b"/>
        <c:title>
          <c:tx>
            <c:rich>
              <a:bodyPr/>
              <a:lstStyle/>
              <a:p>
                <a:pPr lvl="0">
                  <a:defRPr b="0"/>
                </a:pPr>
                <a:r>
                  <a:t>Dimensões</a:t>
                </a:r>
              </a:p>
            </c:rich>
          </c:tx>
          <c:overlay val="0"/>
        </c:title>
        <c:txPr>
          <a:bodyPr/>
          <a:lstStyle/>
          <a:p>
            <a:pPr lvl="0">
              <a:defRPr b="0"/>
            </a:pPr>
          </a:p>
        </c:txPr>
        <c:crossAx val="1146224968"/>
      </c:catAx>
      <c:valAx>
        <c:axId val="1146224968"/>
        <c:scaling>
          <c:orientation val="minMax"/>
          <c:max val="7.0"/>
          <c:min val="1.0"/>
        </c:scaling>
        <c:delete val="0"/>
        <c:axPos val="l"/>
        <c:majorGridlines>
          <c:spPr>
            <a:ln>
              <a:solidFill>
                <a:srgbClr val="B7B7B7"/>
              </a:solidFill>
            </a:ln>
          </c:spPr>
        </c:majorGridlines>
        <c:title>
          <c:tx>
            <c:rich>
              <a:bodyPr/>
              <a:lstStyle/>
              <a:p>
                <a:pPr lvl="0">
                  <a:defRPr b="0"/>
                </a:pPr>
                <a:r>
                  <a:t>Valores Médios</a:t>
                </a:r>
              </a:p>
            </c:rich>
          </c:tx>
          <c:overlay val="0"/>
        </c:title>
        <c:numFmt formatCode="General" sourceLinked="1"/>
        <c:tickLblPos val="nextTo"/>
        <c:spPr>
          <a:ln w="47625">
            <a:noFill/>
          </a:ln>
        </c:spPr>
        <c:txPr>
          <a:bodyPr/>
          <a:lstStyle/>
          <a:p>
            <a:pPr lvl="0">
              <a:defRPr b="0"/>
            </a:pPr>
          </a:p>
        </c:txPr>
        <c:crossAx val="1402659669"/>
      </c:valAx>
    </c:plotArea>
    <c:legend>
      <c:legendPos val="r"/>
      <c:overlay val="0"/>
    </c:legend>
    <c:plotVisOnly val="1"/>
  </c:chart>
  <c:spPr>
    <a:solidFill>
      <a:srgbClr val="FFF2CC"/>
    </a:solidFill>
  </c:spPr>
</c:chartSpace>
</file>

<file path=xl/charts/chart3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Uso do Controle Tradicional</a:t>
            </a:r>
          </a:p>
        </c:rich>
      </c:tx>
      <c:overlay val="0"/>
    </c:title>
    <c:plotArea>
      <c:layout/>
      <c:lineChart>
        <c:ser>
          <c:idx val="0"/>
          <c:order val="0"/>
          <c:tx>
            <c:strRef>
              <c:f>'Emotiv (P)'!$A$54</c:f>
            </c:strRef>
          </c:tx>
          <c:spPr>
            <a:ln cmpd="sng" w="19050">
              <a:solidFill>
                <a:srgbClr val="3366CC"/>
              </a:solidFill>
            </a:ln>
          </c:spPr>
          <c:marker>
            <c:symbol val="none"/>
          </c:marker>
          <c:cat>
            <c:strRef>
              <c:f>'Emotiv (P)'!$B$53:$G$53</c:f>
            </c:strRef>
          </c:cat>
          <c:val>
            <c:numRef>
              <c:f>'Emotiv (P)'!$B$54:$G$54</c:f>
            </c:numRef>
          </c:val>
          <c:smooth val="0"/>
        </c:ser>
        <c:ser>
          <c:idx val="1"/>
          <c:order val="1"/>
          <c:tx>
            <c:strRef>
              <c:f>'Emotiv (P)'!$A$55</c:f>
            </c:strRef>
          </c:tx>
          <c:spPr>
            <a:ln cmpd="sng" w="19050">
              <a:solidFill>
                <a:srgbClr val="DC3912"/>
              </a:solidFill>
            </a:ln>
          </c:spPr>
          <c:marker>
            <c:symbol val="none"/>
          </c:marker>
          <c:cat>
            <c:strRef>
              <c:f>'Emotiv (P)'!$B$53:$G$53</c:f>
            </c:strRef>
          </c:cat>
          <c:val>
            <c:numRef>
              <c:f>'Emotiv (P)'!$B$55:$G$55</c:f>
            </c:numRef>
          </c:val>
          <c:smooth val="0"/>
        </c:ser>
        <c:ser>
          <c:idx val="2"/>
          <c:order val="2"/>
          <c:tx>
            <c:strRef>
              <c:f>'Emotiv (P)'!$A$56</c:f>
            </c:strRef>
          </c:tx>
          <c:spPr>
            <a:ln cmpd="sng" w="19050">
              <a:solidFill>
                <a:srgbClr val="FF9900"/>
              </a:solidFill>
            </a:ln>
          </c:spPr>
          <c:marker>
            <c:symbol val="none"/>
          </c:marker>
          <c:cat>
            <c:strRef>
              <c:f>'Emotiv (P)'!$B$53:$G$53</c:f>
            </c:strRef>
          </c:cat>
          <c:val>
            <c:numRef>
              <c:f>'Emotiv (P)'!$B$56:$G$56</c:f>
            </c:numRef>
          </c:val>
          <c:smooth val="0"/>
        </c:ser>
        <c:ser>
          <c:idx val="3"/>
          <c:order val="3"/>
          <c:tx>
            <c:strRef>
              <c:f>'Emotiv (P)'!$A$57</c:f>
            </c:strRef>
          </c:tx>
          <c:spPr>
            <a:ln cmpd="sng" w="19050">
              <a:solidFill>
                <a:srgbClr val="109618"/>
              </a:solidFill>
            </a:ln>
          </c:spPr>
          <c:marker>
            <c:symbol val="none"/>
          </c:marker>
          <c:cat>
            <c:strRef>
              <c:f>'Emotiv (P)'!$B$53:$G$53</c:f>
            </c:strRef>
          </c:cat>
          <c:val>
            <c:numRef>
              <c:f>'Emotiv (P)'!$B$57:$G$57</c:f>
            </c:numRef>
          </c:val>
          <c:smooth val="0"/>
        </c:ser>
        <c:ser>
          <c:idx val="4"/>
          <c:order val="4"/>
          <c:tx>
            <c:strRef>
              <c:f>'Emotiv (P)'!$A$58</c:f>
            </c:strRef>
          </c:tx>
          <c:spPr>
            <a:ln cmpd="sng" w="19050">
              <a:solidFill>
                <a:srgbClr val="990099"/>
              </a:solidFill>
            </a:ln>
          </c:spPr>
          <c:marker>
            <c:symbol val="none"/>
          </c:marker>
          <c:cat>
            <c:strRef>
              <c:f>'Emotiv (P)'!$B$53:$G$53</c:f>
            </c:strRef>
          </c:cat>
          <c:val>
            <c:numRef>
              <c:f>'Emotiv (P)'!$B$58:$G$58</c:f>
            </c:numRef>
          </c:val>
          <c:smooth val="0"/>
        </c:ser>
        <c:ser>
          <c:idx val="5"/>
          <c:order val="5"/>
          <c:tx>
            <c:strRef>
              <c:f>'Emotiv (P)'!$A$59</c:f>
            </c:strRef>
          </c:tx>
          <c:spPr>
            <a:ln cmpd="sng" w="19050">
              <a:solidFill>
                <a:srgbClr val="0099C6"/>
              </a:solidFill>
            </a:ln>
          </c:spPr>
          <c:marker>
            <c:symbol val="none"/>
          </c:marker>
          <c:cat>
            <c:strRef>
              <c:f>'Emotiv (P)'!$B$53:$G$53</c:f>
            </c:strRef>
          </c:cat>
          <c:val>
            <c:numRef>
              <c:f>'Emotiv (P)'!$B$59:$G$59</c:f>
            </c:numRef>
          </c:val>
          <c:smooth val="0"/>
        </c:ser>
        <c:ser>
          <c:idx val="6"/>
          <c:order val="6"/>
          <c:tx>
            <c:strRef>
              <c:f>'Emotiv (P)'!$A$60</c:f>
            </c:strRef>
          </c:tx>
          <c:spPr>
            <a:ln cmpd="sng" w="19050">
              <a:solidFill>
                <a:srgbClr val="DD4477"/>
              </a:solidFill>
            </a:ln>
          </c:spPr>
          <c:marker>
            <c:symbol val="none"/>
          </c:marker>
          <c:cat>
            <c:strRef>
              <c:f>'Emotiv (P)'!$B$53:$G$53</c:f>
            </c:strRef>
          </c:cat>
          <c:val>
            <c:numRef>
              <c:f>'Emotiv (P)'!$B$60:$G$60</c:f>
            </c:numRef>
          </c:val>
          <c:smooth val="0"/>
        </c:ser>
        <c:ser>
          <c:idx val="7"/>
          <c:order val="7"/>
          <c:tx>
            <c:strRef>
              <c:f>'Emotiv (P)'!$A$61</c:f>
            </c:strRef>
          </c:tx>
          <c:spPr>
            <a:ln cmpd="sng" w="19050">
              <a:solidFill>
                <a:srgbClr val="66AA00"/>
              </a:solidFill>
            </a:ln>
          </c:spPr>
          <c:marker>
            <c:symbol val="none"/>
          </c:marker>
          <c:cat>
            <c:strRef>
              <c:f>'Emotiv (P)'!$B$53:$G$53</c:f>
            </c:strRef>
          </c:cat>
          <c:val>
            <c:numRef>
              <c:f>'Emotiv (P)'!$B$61:$G$61</c:f>
            </c:numRef>
          </c:val>
          <c:smooth val="0"/>
        </c:ser>
        <c:ser>
          <c:idx val="8"/>
          <c:order val="8"/>
          <c:tx>
            <c:strRef>
              <c:f>'Emotiv (P)'!$A$62</c:f>
            </c:strRef>
          </c:tx>
          <c:spPr>
            <a:ln cmpd="sng" w="19050">
              <a:solidFill>
                <a:srgbClr val="B82E2E"/>
              </a:solidFill>
            </a:ln>
          </c:spPr>
          <c:marker>
            <c:symbol val="none"/>
          </c:marker>
          <c:cat>
            <c:strRef>
              <c:f>'Emotiv (P)'!$B$53:$G$53</c:f>
            </c:strRef>
          </c:cat>
          <c:val>
            <c:numRef>
              <c:f>'Emotiv (P)'!$B$62:$G$62</c:f>
            </c:numRef>
          </c:val>
          <c:smooth val="0"/>
        </c:ser>
        <c:ser>
          <c:idx val="9"/>
          <c:order val="9"/>
          <c:tx>
            <c:strRef>
              <c:f>'Emotiv (P)'!$A$63</c:f>
            </c:strRef>
          </c:tx>
          <c:spPr>
            <a:ln cmpd="sng" w="19050">
              <a:solidFill>
                <a:srgbClr val="316395"/>
              </a:solidFill>
            </a:ln>
          </c:spPr>
          <c:marker>
            <c:symbol val="none"/>
          </c:marker>
          <c:cat>
            <c:strRef>
              <c:f>'Emotiv (P)'!$B$53:$G$53</c:f>
            </c:strRef>
          </c:cat>
          <c:val>
            <c:numRef>
              <c:f>'Emotiv (P)'!$B$63:$G$63</c:f>
            </c:numRef>
          </c:val>
          <c:smooth val="0"/>
        </c:ser>
        <c:axId val="150535557"/>
        <c:axId val="444612904"/>
      </c:lineChart>
      <c:catAx>
        <c:axId val="150535557"/>
        <c:scaling>
          <c:orientation val="minMax"/>
        </c:scaling>
        <c:delete val="0"/>
        <c:axPos val="b"/>
        <c:title>
          <c:tx>
            <c:rich>
              <a:bodyPr/>
              <a:lstStyle/>
              <a:p>
                <a:pPr lvl="0">
                  <a:defRPr b="0"/>
                </a:pPr>
                <a:r>
                  <a:t>Emoções</a:t>
                </a:r>
              </a:p>
            </c:rich>
          </c:tx>
          <c:overlay val="0"/>
        </c:title>
        <c:txPr>
          <a:bodyPr/>
          <a:lstStyle/>
          <a:p>
            <a:pPr lvl="0">
              <a:defRPr b="0"/>
            </a:pPr>
          </a:p>
        </c:txPr>
        <c:crossAx val="444612904"/>
      </c:catAx>
      <c:valAx>
        <c:axId val="444612904"/>
        <c:scaling>
          <c:orientation val="minMax"/>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150535557"/>
      </c:valAx>
    </c:plotArea>
    <c:legend>
      <c:legendPos val="r"/>
      <c:overlay val="0"/>
    </c:legend>
    <c:plotVisOnly val="1"/>
  </c:chart>
  <c:spPr>
    <a:solidFill>
      <a:srgbClr val="D9EAD3"/>
    </a:solidFill>
  </c:spPr>
</c:chartSpace>
</file>

<file path=xl/charts/chart3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Engajamento no Uso do Controle</a:t>
            </a:r>
          </a:p>
        </c:rich>
      </c:tx>
      <c:overlay val="0"/>
    </c:title>
    <c:plotArea>
      <c:layout/>
      <c:barChart>
        <c:barDir val="col"/>
        <c:grouping val="clustered"/>
        <c:ser>
          <c:idx val="0"/>
          <c:order val="0"/>
          <c:tx>
            <c:strRef>
              <c:f>'Emotiv (P)'!$K$53</c:f>
            </c:strRef>
          </c:tx>
          <c:spPr>
            <a:solidFill>
              <a:srgbClr val="0B5394"/>
            </a:solidFill>
          </c:spPr>
          <c:cat>
            <c:strRef>
              <c:f>'Emotiv (P)'!$J$54:$J$63</c:f>
            </c:strRef>
          </c:cat>
          <c:val>
            <c:numRef>
              <c:f>'Emotiv (P)'!$K$54:$K$63</c:f>
            </c:numRef>
          </c:val>
        </c:ser>
        <c:ser>
          <c:idx val="1"/>
          <c:order val="1"/>
          <c:tx>
            <c:strRef>
              <c:f>'Emotiv (P)'!$L$53</c:f>
            </c:strRef>
          </c:tx>
          <c:spPr>
            <a:solidFill>
              <a:srgbClr val="980000"/>
            </a:solidFill>
          </c:spPr>
          <c:cat>
            <c:strRef>
              <c:f>'Emotiv (P)'!$J$54:$J$63</c:f>
            </c:strRef>
          </c:cat>
          <c:val>
            <c:numRef>
              <c:f>'Emotiv (P)'!$L$54:$L$63</c:f>
            </c:numRef>
          </c:val>
        </c:ser>
        <c:axId val="1316599460"/>
        <c:axId val="2138982277"/>
      </c:barChart>
      <c:catAx>
        <c:axId val="1316599460"/>
        <c:scaling>
          <c:orientation val="minMax"/>
        </c:scaling>
        <c:delete val="0"/>
        <c:axPos val="b"/>
        <c:title>
          <c:tx>
            <c:rich>
              <a:bodyPr/>
              <a:lstStyle/>
              <a:p>
                <a:pPr lvl="0">
                  <a:defRPr b="0"/>
                </a:pPr>
                <a:r>
                  <a:t>Usuário ID</a:t>
                </a:r>
              </a:p>
            </c:rich>
          </c:tx>
          <c:overlay val="0"/>
        </c:title>
        <c:txPr>
          <a:bodyPr/>
          <a:lstStyle/>
          <a:p>
            <a:pPr lvl="0">
              <a:defRPr b="0"/>
            </a:pPr>
          </a:p>
        </c:txPr>
        <c:crossAx val="2138982277"/>
      </c:catAx>
      <c:valAx>
        <c:axId val="2138982277"/>
        <c:scaling>
          <c:orientation val="minMax"/>
          <c:max val="100.0"/>
          <c:min val="0.0"/>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1316599460"/>
      </c:valAx>
    </c:plotArea>
    <c:legend>
      <c:legendPos val="r"/>
      <c:overlay val="0"/>
    </c:legend>
    <c:plotVisOnly val="1"/>
  </c:chart>
  <c:spPr>
    <a:solidFill>
      <a:srgbClr val="FCE5CD"/>
    </a:solidFill>
  </c:spPr>
</c:chartSpace>
</file>

<file path=xl/charts/chart3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Excitação no Uso do Controle</a:t>
            </a:r>
          </a:p>
        </c:rich>
      </c:tx>
      <c:overlay val="0"/>
    </c:title>
    <c:plotArea>
      <c:layout/>
      <c:barChart>
        <c:barDir val="col"/>
        <c:grouping val="clustered"/>
        <c:ser>
          <c:idx val="0"/>
          <c:order val="0"/>
          <c:tx>
            <c:strRef>
              <c:f>'Emotiv (P)'!$K$65</c:f>
            </c:strRef>
          </c:tx>
          <c:spPr>
            <a:solidFill>
              <a:srgbClr val="3C78D8"/>
            </a:solidFill>
          </c:spPr>
          <c:cat>
            <c:strRef>
              <c:f>'Emotiv (P)'!$J$66:$J$75</c:f>
            </c:strRef>
          </c:cat>
          <c:val>
            <c:numRef>
              <c:f>'Emotiv (P)'!$K$66:$K$75</c:f>
            </c:numRef>
          </c:val>
        </c:ser>
        <c:ser>
          <c:idx val="1"/>
          <c:order val="1"/>
          <c:tx>
            <c:strRef>
              <c:f>'Emotiv (P)'!$L$65</c:f>
            </c:strRef>
          </c:tx>
          <c:spPr>
            <a:solidFill>
              <a:srgbClr val="A61C00"/>
            </a:solidFill>
          </c:spPr>
          <c:cat>
            <c:strRef>
              <c:f>'Emotiv (P)'!$J$66:$J$75</c:f>
            </c:strRef>
          </c:cat>
          <c:val>
            <c:numRef>
              <c:f>'Emotiv (P)'!$L$66:$L$75</c:f>
            </c:numRef>
          </c:val>
        </c:ser>
        <c:axId val="1261780231"/>
        <c:axId val="2081593552"/>
      </c:barChart>
      <c:catAx>
        <c:axId val="1261780231"/>
        <c:scaling>
          <c:orientation val="minMax"/>
        </c:scaling>
        <c:delete val="0"/>
        <c:axPos val="b"/>
        <c:title>
          <c:tx>
            <c:rich>
              <a:bodyPr/>
              <a:lstStyle/>
              <a:p>
                <a:pPr lvl="0">
                  <a:defRPr b="0"/>
                </a:pPr>
                <a:r>
                  <a:t>Usuário ID</a:t>
                </a:r>
              </a:p>
            </c:rich>
          </c:tx>
          <c:overlay val="0"/>
        </c:title>
        <c:txPr>
          <a:bodyPr/>
          <a:lstStyle/>
          <a:p>
            <a:pPr lvl="0">
              <a:defRPr b="0"/>
            </a:pPr>
          </a:p>
        </c:txPr>
        <c:crossAx val="2081593552"/>
      </c:catAx>
      <c:valAx>
        <c:axId val="2081593552"/>
        <c:scaling>
          <c:orientation val="minMax"/>
          <c:max val="100.0"/>
          <c:min val="0.0"/>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1261780231"/>
      </c:valAx>
    </c:plotArea>
    <c:legend>
      <c:legendPos val="r"/>
      <c:overlay val="0"/>
    </c:legend>
    <c:plotVisOnly val="1"/>
  </c:chart>
  <c:spPr>
    <a:solidFill>
      <a:srgbClr val="FFE599"/>
    </a:solidFill>
  </c:spPr>
</c:chartSpace>
</file>

<file path=xl/charts/chart3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Interesse no Uso do Controle</a:t>
            </a:r>
          </a:p>
        </c:rich>
      </c:tx>
      <c:overlay val="0"/>
    </c:title>
    <c:plotArea>
      <c:layout/>
      <c:barChart>
        <c:barDir val="col"/>
        <c:grouping val="clustered"/>
        <c:ser>
          <c:idx val="0"/>
          <c:order val="0"/>
          <c:tx>
            <c:strRef>
              <c:f>'Emotiv (P)'!$K$78</c:f>
            </c:strRef>
          </c:tx>
          <c:spPr>
            <a:solidFill>
              <a:srgbClr val="3366CC"/>
            </a:solidFill>
          </c:spPr>
          <c:cat>
            <c:strRef>
              <c:f>'Emotiv (P)'!$J$79:$J$88</c:f>
            </c:strRef>
          </c:cat>
          <c:val>
            <c:numRef>
              <c:f>'Emotiv (P)'!$K$79:$K$88</c:f>
            </c:numRef>
          </c:val>
        </c:ser>
        <c:ser>
          <c:idx val="1"/>
          <c:order val="1"/>
          <c:tx>
            <c:strRef>
              <c:f>'Emotiv (P)'!$L$78</c:f>
            </c:strRef>
          </c:tx>
          <c:spPr>
            <a:solidFill>
              <a:srgbClr val="DC3912"/>
            </a:solidFill>
          </c:spPr>
          <c:cat>
            <c:strRef>
              <c:f>'Emotiv (P)'!$J$79:$J$88</c:f>
            </c:strRef>
          </c:cat>
          <c:val>
            <c:numRef>
              <c:f>'Emotiv (P)'!$L$79:$L$88</c:f>
            </c:numRef>
          </c:val>
        </c:ser>
        <c:axId val="127359289"/>
        <c:axId val="1040782075"/>
      </c:barChart>
      <c:catAx>
        <c:axId val="127359289"/>
        <c:scaling>
          <c:orientation val="minMax"/>
        </c:scaling>
        <c:delete val="0"/>
        <c:axPos val="b"/>
        <c:title>
          <c:tx>
            <c:rich>
              <a:bodyPr/>
              <a:lstStyle/>
              <a:p>
                <a:pPr lvl="0">
                  <a:defRPr b="0"/>
                </a:pPr>
                <a:r>
                  <a:t>Usuário ID</a:t>
                </a:r>
              </a:p>
            </c:rich>
          </c:tx>
          <c:overlay val="0"/>
        </c:title>
        <c:txPr>
          <a:bodyPr/>
          <a:lstStyle/>
          <a:p>
            <a:pPr lvl="0">
              <a:defRPr b="0"/>
            </a:pPr>
          </a:p>
        </c:txPr>
        <c:crossAx val="1040782075"/>
      </c:catAx>
      <c:valAx>
        <c:axId val="1040782075"/>
        <c:scaling>
          <c:orientation val="minMax"/>
          <c:max val="100.0"/>
          <c:min val="0.0"/>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127359289"/>
      </c:valAx>
    </c:plotArea>
    <c:legend>
      <c:legendPos val="r"/>
      <c:overlay val="0"/>
    </c:legend>
    <c:plotVisOnly val="1"/>
  </c:chart>
  <c:spPr>
    <a:solidFill>
      <a:srgbClr val="B6D7A8"/>
    </a:solidFill>
  </c:spPr>
</c:chartSpace>
</file>

<file path=xl/charts/chart3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Adaptativo vs. Tradicional</a:t>
            </a:r>
          </a:p>
        </c:rich>
      </c:tx>
      <c:overlay val="0"/>
    </c:title>
    <c:plotArea>
      <c:layout/>
      <c:barChart>
        <c:barDir val="col"/>
        <c:grouping val="clustered"/>
        <c:ser>
          <c:idx val="0"/>
          <c:order val="0"/>
          <c:tx>
            <c:strRef>
              <c:f>'Performance (P)'!$D$2</c:f>
            </c:strRef>
          </c:tx>
          <c:spPr>
            <a:solidFill>
              <a:srgbClr val="3366CC"/>
            </a:solidFill>
          </c:spPr>
          <c:cat>
            <c:strRef>
              <c:f>'Performance (P)'!$E$1:$J$1</c:f>
            </c:strRef>
          </c:cat>
          <c:val>
            <c:numRef>
              <c:f>'Performance (P)'!$E$2:$J$2</c:f>
            </c:numRef>
          </c:val>
        </c:ser>
        <c:ser>
          <c:idx val="1"/>
          <c:order val="1"/>
          <c:tx>
            <c:strRef>
              <c:f>'Performance (P)'!$D$3</c:f>
            </c:strRef>
          </c:tx>
          <c:spPr>
            <a:solidFill>
              <a:srgbClr val="DC3912"/>
            </a:solidFill>
          </c:spPr>
          <c:cat>
            <c:strRef>
              <c:f>'Performance (P)'!$E$1:$J$1</c:f>
            </c:strRef>
          </c:cat>
          <c:val>
            <c:numRef>
              <c:f>'Performance (P)'!$E$3:$J$3</c:f>
            </c:numRef>
          </c:val>
        </c:ser>
        <c:axId val="1613073659"/>
        <c:axId val="655584412"/>
      </c:barChart>
      <c:catAx>
        <c:axId val="1613073659"/>
        <c:scaling>
          <c:orientation val="minMax"/>
        </c:scaling>
        <c:delete val="0"/>
        <c:axPos val="b"/>
        <c:title>
          <c:tx>
            <c:rich>
              <a:bodyPr/>
              <a:lstStyle/>
              <a:p>
                <a:pPr lvl="0">
                  <a:defRPr b="0"/>
                </a:pPr>
                <a:r>
                  <a:t>Performance</a:t>
                </a:r>
              </a:p>
            </c:rich>
          </c:tx>
          <c:overlay val="0"/>
        </c:title>
        <c:txPr>
          <a:bodyPr/>
          <a:lstStyle/>
          <a:p>
            <a:pPr lvl="0">
              <a:defRPr b="0"/>
            </a:pPr>
          </a:p>
        </c:txPr>
        <c:crossAx val="655584412"/>
      </c:catAx>
      <c:valAx>
        <c:axId val="655584412"/>
        <c:scaling>
          <c:orientation val="minMax"/>
          <c:max val="100.0"/>
          <c:min val="0.0"/>
        </c:scaling>
        <c:delete val="0"/>
        <c:axPos val="l"/>
        <c:majorGridlines>
          <c:spPr>
            <a:ln>
              <a:solidFill>
                <a:srgbClr val="B7B7B7"/>
              </a:solidFill>
            </a:ln>
          </c:spPr>
        </c:majorGridlines>
        <c:title>
          <c:tx>
            <c:rich>
              <a:bodyPr/>
              <a:lstStyle/>
              <a:p>
                <a:pPr lvl="0">
                  <a:defRPr b="0"/>
                </a:pPr>
                <a:r>
                  <a:t>Valores</a:t>
                </a:r>
              </a:p>
            </c:rich>
          </c:tx>
          <c:overlay val="0"/>
        </c:title>
        <c:numFmt formatCode="General" sourceLinked="1"/>
        <c:tickLblPos val="nextTo"/>
        <c:spPr>
          <a:ln w="47625">
            <a:noFill/>
          </a:ln>
        </c:spPr>
        <c:txPr>
          <a:bodyPr/>
          <a:lstStyle/>
          <a:p>
            <a:pPr lvl="0">
              <a:defRPr b="0"/>
            </a:pPr>
          </a:p>
        </c:txPr>
        <c:crossAx val="1613073659"/>
      </c:valAx>
    </c:plotArea>
    <c:legend>
      <c:legendPos val="r"/>
      <c:overlay val="0"/>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Valores Médios das Dimensões</a:t>
            </a:r>
          </a:p>
        </c:rich>
      </c:tx>
      <c:overlay val="0"/>
    </c:title>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xVal>
            <c:numRef>
              <c:f>'AttrakDiff Adaptativo (A)'!$G$35:$G$39</c:f>
            </c:numRef>
          </c:xVal>
          <c:yVal>
            <c:numRef>
              <c:f>'AttrakDiff Adaptativo (A)'!$H$35:$H$39</c:f>
            </c:numRef>
          </c:yVal>
        </c:ser>
        <c:dLbls>
          <c:showLegendKey val="0"/>
          <c:showVal val="0"/>
          <c:showCatName val="0"/>
          <c:showSerName val="0"/>
          <c:showPercent val="0"/>
          <c:showBubbleSize val="0"/>
        </c:dLbls>
        <c:axId val="711219009"/>
        <c:axId val="1587380376"/>
      </c:scatterChart>
      <c:valAx>
        <c:axId val="711219009"/>
        <c:scaling>
          <c:orientation val="minMax"/>
        </c:scaling>
        <c:delete val="0"/>
        <c:axPos val="b"/>
        <c:majorGridlines>
          <c:spPr>
            <a:ln>
              <a:solidFill>
                <a:srgbClr val="B7B7B7"/>
              </a:solidFill>
            </a:ln>
          </c:spPr>
        </c:majorGridlines>
        <c:title>
          <c:tx>
            <c:rich>
              <a:bodyPr/>
              <a:lstStyle/>
              <a:p>
                <a:pPr lvl="0">
                  <a:defRPr b="1" i="1" sz="1200">
                    <a:solidFill>
                      <a:srgbClr val="222222"/>
                    </a:solidFill>
                  </a:defRPr>
                </a:pPr>
                <a:r>
                  <a:t>Dimensões</a:t>
                </a:r>
              </a:p>
            </c:rich>
          </c:tx>
          <c:overlay val="0"/>
        </c:title>
        <c:numFmt formatCode="General" sourceLinked="1"/>
        <c:tickLblPos val="nextTo"/>
        <c:spPr>
          <a:ln w="47625">
            <a:noFill/>
          </a:ln>
        </c:spPr>
        <c:txPr>
          <a:bodyPr/>
          <a:lstStyle/>
          <a:p>
            <a:pPr lvl="0">
              <a:defRPr b="0"/>
            </a:pPr>
          </a:p>
        </c:txPr>
        <c:crossAx val="1587380376"/>
      </c:valAx>
      <c:valAx>
        <c:axId val="1587380376"/>
        <c:scaling>
          <c:orientation val="minMax"/>
          <c:max val="3.0"/>
          <c:min val="-3.0"/>
        </c:scaling>
        <c:delete val="0"/>
        <c:axPos val="l"/>
        <c:majorGridlines>
          <c:spPr>
            <a:ln>
              <a:solidFill>
                <a:srgbClr val="B7B7B7"/>
              </a:solidFill>
            </a:ln>
          </c:spPr>
        </c:majorGridlines>
        <c:title>
          <c:tx>
            <c:rich>
              <a:bodyPr/>
              <a:lstStyle/>
              <a:p>
                <a:pPr lvl="0">
                  <a:defRPr b="1" i="1" sz="1200">
                    <a:solidFill>
                      <a:srgbClr val="222222"/>
                    </a:solidFill>
                  </a:defRPr>
                </a:pPr>
                <a:r>
                  <a:t>Valores Médios</a:t>
                </a:r>
              </a:p>
            </c:rich>
          </c:tx>
          <c:overlay val="0"/>
        </c:title>
        <c:numFmt formatCode="General" sourceLinked="1"/>
        <c:tickLblPos val="nextTo"/>
        <c:spPr>
          <a:ln w="47625">
            <a:noFill/>
          </a:ln>
        </c:spPr>
        <c:txPr>
          <a:bodyPr/>
          <a:lstStyle/>
          <a:p>
            <a:pPr lvl="0">
              <a:defRPr b="0"/>
            </a:pPr>
          </a:p>
        </c:txPr>
        <c:crossAx val="711219009"/>
      </c:valAx>
    </c:plotArea>
    <c:plotVisOnly val="1"/>
  </c:chart>
  <c:spPr>
    <a:solidFill>
      <a:srgbClr val="F4CCCC"/>
    </a:solidFill>
  </c:spPr>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Valores das Dimensões Hedônica e Pragmática no Uso do Controle Adaptativo</a:t>
            </a:r>
          </a:p>
        </c:rich>
      </c:tx>
      <c:overlay val="0"/>
    </c:title>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xVal>
            <c:numRef>
              <c:f>'AttrakDiff Adaptativo (A)'!$G$42:$H$42</c:f>
            </c:numRef>
          </c:xVal>
          <c:yVal>
            <c:numRef>
              <c:f>'AttrakDiff Adaptativo (A)'!$G$43:$H$43</c:f>
            </c:numRef>
          </c:yVal>
        </c:ser>
        <c:dLbls>
          <c:showLegendKey val="0"/>
          <c:showVal val="0"/>
          <c:showCatName val="0"/>
          <c:showSerName val="0"/>
          <c:showPercent val="0"/>
          <c:showBubbleSize val="0"/>
        </c:dLbls>
        <c:axId val="1910027183"/>
        <c:axId val="1517618220"/>
      </c:scatterChart>
      <c:valAx>
        <c:axId val="1910027183"/>
        <c:scaling>
          <c:orientation val="minMax"/>
          <c:max val="3.0"/>
          <c:min val="-3.0"/>
        </c:scaling>
        <c:delete val="0"/>
        <c:axPos val="b"/>
        <c:title>
          <c:tx>
            <c:rich>
              <a:bodyPr/>
              <a:lstStyle/>
              <a:p>
                <a:pPr lvl="0">
                  <a:defRPr b="0"/>
                </a:pPr>
                <a:r>
                  <a:t>HQ</a:t>
                </a:r>
              </a:p>
            </c:rich>
          </c:tx>
          <c:overlay val="0"/>
        </c:title>
        <c:numFmt formatCode="General" sourceLinked="1"/>
        <c:tickLblPos val="nextTo"/>
        <c:spPr>
          <a:ln w="47625">
            <a:noFill/>
          </a:ln>
        </c:spPr>
        <c:txPr>
          <a:bodyPr/>
          <a:lstStyle/>
          <a:p>
            <a:pPr lvl="0">
              <a:defRPr b="0"/>
            </a:pPr>
          </a:p>
        </c:txPr>
        <c:crossAx val="1517618220"/>
        <c:majorUnit val="-3.0"/>
      </c:valAx>
      <c:valAx>
        <c:axId val="1517618220"/>
        <c:scaling>
          <c:orientation val="minMax"/>
          <c:max val="3.0"/>
          <c:min val="-3.0"/>
        </c:scaling>
        <c:delete val="0"/>
        <c:axPos val="l"/>
        <c:majorGridlines>
          <c:spPr>
            <a:ln>
              <a:solidFill>
                <a:srgbClr val="B7B7B7"/>
              </a:solidFill>
            </a:ln>
          </c:spPr>
        </c:majorGridlines>
        <c:title>
          <c:tx>
            <c:rich>
              <a:bodyPr/>
              <a:lstStyle/>
              <a:p>
                <a:pPr lvl="0">
                  <a:defRPr b="0"/>
                </a:pPr>
                <a:r>
                  <a:t>PQ</a:t>
                </a:r>
              </a:p>
            </c:rich>
          </c:tx>
          <c:overlay val="0"/>
        </c:title>
        <c:numFmt formatCode="General" sourceLinked="1"/>
        <c:tickLblPos val="nextTo"/>
        <c:spPr>
          <a:ln w="47625">
            <a:noFill/>
          </a:ln>
        </c:spPr>
        <c:txPr>
          <a:bodyPr/>
          <a:lstStyle/>
          <a:p>
            <a:pPr lvl="0">
              <a:defRPr b="0"/>
            </a:pPr>
          </a:p>
        </c:txPr>
        <c:crossAx val="1910027183"/>
      </c:valAx>
    </c:plotArea>
    <c:plotVisOnly val="1"/>
  </c:chart>
  <c:spPr>
    <a:solidFill>
      <a:srgbClr val="EAD1DC"/>
    </a:solidFill>
  </c:spPr>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Valores Médios e Desvio Padrão das Dimensões</a:t>
            </a:r>
          </a:p>
        </c:rich>
      </c:tx>
      <c:overlay val="0"/>
    </c:title>
    <c:plotArea>
      <c:layout/>
      <c:barChart>
        <c:barDir val="col"/>
        <c:grouping val="clustered"/>
        <c:ser>
          <c:idx val="0"/>
          <c:order val="0"/>
          <c:tx>
            <c:strRef>
              <c:f>'AttrakDiff Tradicional (A)'!$A$35</c:f>
            </c:strRef>
          </c:tx>
          <c:spPr>
            <a:solidFill>
              <a:srgbClr val="3366CC"/>
            </a:solidFill>
          </c:spPr>
          <c:dLbls>
            <c:txPr>
              <a:bodyPr/>
              <a:lstStyle/>
              <a:p>
                <a:pPr lvl="0">
                  <a:defRPr b="0" i="0"/>
                </a:pPr>
              </a:p>
            </c:txPr>
            <c:showLegendKey val="0"/>
            <c:showVal val="1"/>
            <c:showCatName val="0"/>
            <c:showSerName val="0"/>
            <c:showPercent val="0"/>
            <c:showBubbleSize val="0"/>
          </c:dLbls>
          <c:errBars>
            <c:errDir val="y"/>
            <c:errBarType val="both"/>
            <c:errValType val="fixedVal"/>
            <c:noEndCap val="0"/>
            <c:val val="0.7071067812"/>
          </c:errBars>
          <c:cat>
            <c:strRef>
              <c:f>'AttrakDiff Tradicional (A)'!$B$34</c:f>
            </c:strRef>
          </c:cat>
          <c:val>
            <c:numRef>
              <c:f>'AttrakDiff Tradicional (A)'!$B$35</c:f>
            </c:numRef>
          </c:val>
        </c:ser>
        <c:ser>
          <c:idx val="1"/>
          <c:order val="1"/>
          <c:tx>
            <c:strRef>
              <c:f>'AttrakDiff Tradicional (A)'!$A$36</c:f>
            </c:strRef>
          </c:tx>
          <c:spPr>
            <a:solidFill>
              <a:srgbClr val="DC3912"/>
            </a:solidFill>
          </c:spPr>
          <c:dLbls>
            <c:txPr>
              <a:bodyPr/>
              <a:lstStyle/>
              <a:p>
                <a:pPr lvl="0">
                  <a:defRPr b="0" i="0"/>
                </a:pPr>
              </a:p>
            </c:txPr>
            <c:showLegendKey val="0"/>
            <c:showVal val="1"/>
            <c:showCatName val="0"/>
            <c:showSerName val="0"/>
            <c:showPercent val="0"/>
            <c:showBubbleSize val="0"/>
          </c:dLbls>
          <c:errBars>
            <c:errDir val="y"/>
            <c:errBarType val="both"/>
            <c:errValType val="fixedVal"/>
            <c:noEndCap val="0"/>
            <c:val val="1.472271824"/>
          </c:errBars>
          <c:cat>
            <c:strRef>
              <c:f>'AttrakDiff Tradicional (A)'!$B$34</c:f>
            </c:strRef>
          </c:cat>
          <c:val>
            <c:numRef>
              <c:f>'AttrakDiff Tradicional (A)'!$B$36</c:f>
            </c:numRef>
          </c:val>
        </c:ser>
        <c:ser>
          <c:idx val="2"/>
          <c:order val="2"/>
          <c:tx>
            <c:strRef>
              <c:f>'AttrakDiff Tradicional (A)'!$A$37</c:f>
            </c:strRef>
          </c:tx>
          <c:spPr>
            <a:solidFill>
              <a:srgbClr val="FF9900"/>
            </a:solidFill>
          </c:spPr>
          <c:dLbls>
            <c:txPr>
              <a:bodyPr/>
              <a:lstStyle/>
              <a:p>
                <a:pPr lvl="0">
                  <a:defRPr b="0" i="0"/>
                </a:pPr>
              </a:p>
            </c:txPr>
            <c:showLegendKey val="0"/>
            <c:showVal val="1"/>
            <c:showCatName val="0"/>
            <c:showSerName val="0"/>
            <c:showPercent val="0"/>
            <c:showBubbleSize val="0"/>
          </c:dLbls>
          <c:errBars>
            <c:errDir val="y"/>
            <c:errBarType val="both"/>
            <c:errValType val="fixedVal"/>
            <c:noEndCap val="0"/>
            <c:val val="1.717259326"/>
          </c:errBars>
          <c:cat>
            <c:strRef>
              <c:f>'AttrakDiff Tradicional (A)'!$B$34</c:f>
            </c:strRef>
          </c:cat>
          <c:val>
            <c:numRef>
              <c:f>'AttrakDiff Tradicional (A)'!$B$37</c:f>
            </c:numRef>
          </c:val>
        </c:ser>
        <c:ser>
          <c:idx val="3"/>
          <c:order val="3"/>
          <c:tx>
            <c:strRef>
              <c:f>'AttrakDiff Tradicional (A)'!$A$38</c:f>
            </c:strRef>
          </c:tx>
          <c:spPr>
            <a:solidFill>
              <a:srgbClr val="109618"/>
            </a:solidFill>
          </c:spPr>
          <c:dLbls>
            <c:txPr>
              <a:bodyPr/>
              <a:lstStyle/>
              <a:p>
                <a:pPr lvl="0">
                  <a:defRPr b="0" i="0"/>
                </a:pPr>
              </a:p>
            </c:txPr>
            <c:showLegendKey val="0"/>
            <c:showVal val="1"/>
            <c:showCatName val="0"/>
            <c:showSerName val="0"/>
            <c:showPercent val="0"/>
            <c:showBubbleSize val="0"/>
          </c:dLbls>
          <c:errBars>
            <c:errDir val="y"/>
            <c:errBarType val="both"/>
            <c:errValType val="fixedVal"/>
            <c:noEndCap val="0"/>
            <c:val val="0.7071067812"/>
          </c:errBars>
          <c:cat>
            <c:strRef>
              <c:f>'AttrakDiff Tradicional (A)'!$B$34</c:f>
            </c:strRef>
          </c:cat>
          <c:val>
            <c:numRef>
              <c:f>'AttrakDiff Tradicional (A)'!$B$38</c:f>
            </c:numRef>
          </c:val>
        </c:ser>
        <c:axId val="1090148118"/>
        <c:axId val="1619827064"/>
      </c:barChart>
      <c:catAx>
        <c:axId val="1090148118"/>
        <c:scaling>
          <c:orientation val="minMax"/>
        </c:scaling>
        <c:delete val="0"/>
        <c:axPos val="b"/>
        <c:title>
          <c:tx>
            <c:rich>
              <a:bodyPr/>
              <a:lstStyle/>
              <a:p>
                <a:pPr lvl="0">
                  <a:defRPr b="0"/>
                </a:pPr>
                <a:r>
                  <a:t>Dimensões</a:t>
                </a:r>
              </a:p>
            </c:rich>
          </c:tx>
          <c:overlay val="0"/>
        </c:title>
        <c:txPr>
          <a:bodyPr/>
          <a:lstStyle/>
          <a:p>
            <a:pPr lvl="0">
              <a:defRPr b="0"/>
            </a:pPr>
          </a:p>
        </c:txPr>
        <c:crossAx val="1619827064"/>
      </c:catAx>
      <c:valAx>
        <c:axId val="1619827064"/>
        <c:scaling>
          <c:orientation val="minMax"/>
          <c:max val="7.0"/>
          <c:min val="1.0"/>
        </c:scaling>
        <c:delete val="0"/>
        <c:axPos val="l"/>
        <c:majorGridlines>
          <c:spPr>
            <a:ln>
              <a:solidFill>
                <a:srgbClr val="B7B7B7"/>
              </a:solidFill>
            </a:ln>
          </c:spPr>
        </c:majorGridlines>
        <c:title>
          <c:tx>
            <c:rich>
              <a:bodyPr/>
              <a:lstStyle/>
              <a:p>
                <a:pPr lvl="0">
                  <a:defRPr b="0"/>
                </a:pPr>
                <a:r>
                  <a:t>Valores Médios</a:t>
                </a:r>
              </a:p>
            </c:rich>
          </c:tx>
          <c:overlay val="0"/>
        </c:title>
        <c:numFmt formatCode="General" sourceLinked="1"/>
        <c:tickLblPos val="nextTo"/>
        <c:spPr>
          <a:ln w="47625">
            <a:noFill/>
          </a:ln>
        </c:spPr>
        <c:txPr>
          <a:bodyPr/>
          <a:lstStyle/>
          <a:p>
            <a:pPr lvl="0">
              <a:defRPr b="0"/>
            </a:pPr>
          </a:p>
        </c:txPr>
        <c:crossAx val="1090148118"/>
      </c:valAx>
    </c:plotArea>
    <c:legend>
      <c:legendPos val="r"/>
      <c:overlay val="0"/>
    </c:legend>
    <c:plotVisOnly val="1"/>
  </c:chart>
  <c:spPr>
    <a:solidFill>
      <a:srgbClr val="FFF2CC"/>
    </a:solidFill>
  </c:spPr>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Valores Médios das Dimensões</a:t>
            </a:r>
          </a:p>
        </c:rich>
      </c:tx>
      <c:overlay val="0"/>
    </c:title>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xVal>
            <c:numRef>
              <c:f>'AttrakDiff Tradicional (A)'!$G$37:$G$40</c:f>
            </c:numRef>
          </c:xVal>
          <c:yVal>
            <c:numRef>
              <c:f>'AttrakDiff Tradicional (A)'!$H$37:$H$40</c:f>
            </c:numRef>
          </c:yVal>
        </c:ser>
        <c:dLbls>
          <c:showLegendKey val="0"/>
          <c:showVal val="0"/>
          <c:showCatName val="0"/>
          <c:showSerName val="0"/>
          <c:showPercent val="0"/>
          <c:showBubbleSize val="0"/>
        </c:dLbls>
        <c:axId val="777515976"/>
        <c:axId val="1769282770"/>
      </c:scatterChart>
      <c:valAx>
        <c:axId val="777515976"/>
        <c:scaling>
          <c:orientation val="minMax"/>
        </c:scaling>
        <c:delete val="0"/>
        <c:axPos val="b"/>
        <c:majorGridlines>
          <c:spPr>
            <a:ln>
              <a:solidFill>
                <a:srgbClr val="B7B7B7"/>
              </a:solidFill>
            </a:ln>
          </c:spPr>
        </c:majorGridlines>
        <c:title>
          <c:tx>
            <c:rich>
              <a:bodyPr/>
              <a:lstStyle/>
              <a:p>
                <a:pPr lvl="0">
                  <a:defRPr b="1" i="1" sz="1200">
                    <a:solidFill>
                      <a:srgbClr val="222222"/>
                    </a:solidFill>
                  </a:defRPr>
                </a:pPr>
                <a:r>
                  <a:t>Dimensões</a:t>
                </a:r>
              </a:p>
            </c:rich>
          </c:tx>
          <c:overlay val="0"/>
        </c:title>
        <c:numFmt formatCode="General" sourceLinked="1"/>
        <c:tickLblPos val="nextTo"/>
        <c:spPr>
          <a:ln w="47625">
            <a:noFill/>
          </a:ln>
        </c:spPr>
        <c:txPr>
          <a:bodyPr/>
          <a:lstStyle/>
          <a:p>
            <a:pPr lvl="0">
              <a:defRPr b="0"/>
            </a:pPr>
          </a:p>
        </c:txPr>
        <c:crossAx val="1769282770"/>
      </c:valAx>
      <c:valAx>
        <c:axId val="1769282770"/>
        <c:scaling>
          <c:orientation val="minMax"/>
          <c:max val="3.0"/>
          <c:min val="-3.0"/>
        </c:scaling>
        <c:delete val="0"/>
        <c:axPos val="l"/>
        <c:majorGridlines>
          <c:spPr>
            <a:ln>
              <a:solidFill>
                <a:srgbClr val="B7B7B7"/>
              </a:solidFill>
            </a:ln>
          </c:spPr>
        </c:majorGridlines>
        <c:title>
          <c:tx>
            <c:rich>
              <a:bodyPr/>
              <a:lstStyle/>
              <a:p>
                <a:pPr lvl="0">
                  <a:defRPr b="1" i="1" sz="1200">
                    <a:solidFill>
                      <a:srgbClr val="222222"/>
                    </a:solidFill>
                  </a:defRPr>
                </a:pPr>
                <a:r>
                  <a:t>Valores Médios</a:t>
                </a:r>
              </a:p>
            </c:rich>
          </c:tx>
          <c:overlay val="0"/>
        </c:title>
        <c:numFmt formatCode="General" sourceLinked="1"/>
        <c:tickLblPos val="nextTo"/>
        <c:spPr>
          <a:ln w="47625">
            <a:noFill/>
          </a:ln>
        </c:spPr>
        <c:txPr>
          <a:bodyPr/>
          <a:lstStyle/>
          <a:p>
            <a:pPr lvl="0">
              <a:defRPr b="0"/>
            </a:pPr>
          </a:p>
        </c:txPr>
        <c:crossAx val="777515976"/>
      </c:valAx>
    </c:plotArea>
    <c:plotVisOnly val="1"/>
  </c:chart>
  <c:spPr>
    <a:solidFill>
      <a:srgbClr val="F4CCCC"/>
    </a:solidFill>
  </c:spPr>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Valores das Dimensões Hedônica e Pragmática no Uso do Controle Adaptativo</a:t>
            </a:r>
          </a:p>
        </c:rich>
      </c:tx>
      <c:overlay val="0"/>
    </c:title>
    <c:plotArea>
      <c:layout/>
      <c:scatterChart>
        <c:scatterStyle val="lineMarker"/>
        <c:varyColors val="0"/>
        <c:ser>
          <c:idx val="0"/>
          <c:order val="0"/>
          <c:spPr>
            <a:ln w="47625">
              <a:noFill/>
            </a:ln>
          </c:spPr>
          <c:marker>
            <c:symbol val="circle"/>
            <c:size val="7"/>
            <c:spPr>
              <a:solidFill>
                <a:srgbClr val="3366CC"/>
              </a:solidFill>
              <a:ln cmpd="sng">
                <a:solidFill>
                  <a:srgbClr val="3366CC"/>
                </a:solidFill>
              </a:ln>
            </c:spPr>
          </c:marker>
          <c:xVal>
            <c:numRef>
              <c:f>'AttrakDiff Tradicional (A)'!$G$43:$H$43</c:f>
            </c:numRef>
          </c:xVal>
          <c:yVal>
            <c:numRef>
              <c:f>'AttrakDiff Tradicional (A)'!$G$44:$H$44</c:f>
            </c:numRef>
          </c:yVal>
        </c:ser>
        <c:dLbls>
          <c:showLegendKey val="0"/>
          <c:showVal val="0"/>
          <c:showCatName val="0"/>
          <c:showSerName val="0"/>
          <c:showPercent val="0"/>
          <c:showBubbleSize val="0"/>
        </c:dLbls>
        <c:axId val="1213152659"/>
        <c:axId val="1506187052"/>
      </c:scatterChart>
      <c:valAx>
        <c:axId val="1213152659"/>
        <c:scaling>
          <c:orientation val="minMax"/>
          <c:max val="3.0"/>
          <c:min val="-3.0"/>
        </c:scaling>
        <c:delete val="0"/>
        <c:axPos val="b"/>
        <c:title>
          <c:tx>
            <c:rich>
              <a:bodyPr/>
              <a:lstStyle/>
              <a:p>
                <a:pPr lvl="0">
                  <a:defRPr b="0"/>
                </a:pPr>
                <a:r>
                  <a:t>HQ</a:t>
                </a:r>
              </a:p>
            </c:rich>
          </c:tx>
          <c:overlay val="0"/>
        </c:title>
        <c:numFmt formatCode="General" sourceLinked="1"/>
        <c:tickLblPos val="nextTo"/>
        <c:spPr>
          <a:ln w="47625">
            <a:noFill/>
          </a:ln>
        </c:spPr>
        <c:txPr>
          <a:bodyPr/>
          <a:lstStyle/>
          <a:p>
            <a:pPr lvl="0">
              <a:defRPr b="0"/>
            </a:pPr>
          </a:p>
        </c:txPr>
        <c:crossAx val="1506187052"/>
        <c:majorUnit val="-3.0"/>
      </c:valAx>
      <c:valAx>
        <c:axId val="1506187052"/>
        <c:scaling>
          <c:orientation val="minMax"/>
          <c:max val="3.0"/>
          <c:min val="-3.0"/>
        </c:scaling>
        <c:delete val="0"/>
        <c:axPos val="l"/>
        <c:majorGridlines>
          <c:spPr>
            <a:ln>
              <a:solidFill>
                <a:srgbClr val="B7B7B7"/>
              </a:solidFill>
            </a:ln>
          </c:spPr>
        </c:majorGridlines>
        <c:title>
          <c:tx>
            <c:rich>
              <a:bodyPr/>
              <a:lstStyle/>
              <a:p>
                <a:pPr lvl="0">
                  <a:defRPr b="0"/>
                </a:pPr>
                <a:r>
                  <a:t>PQ</a:t>
                </a:r>
              </a:p>
            </c:rich>
          </c:tx>
          <c:overlay val="0"/>
        </c:title>
        <c:numFmt formatCode="General" sourceLinked="1"/>
        <c:tickLblPos val="nextTo"/>
        <c:spPr>
          <a:ln w="47625">
            <a:noFill/>
          </a:ln>
        </c:spPr>
        <c:txPr>
          <a:bodyPr/>
          <a:lstStyle/>
          <a:p>
            <a:pPr lvl="0">
              <a:defRPr b="0"/>
            </a:pPr>
          </a:p>
        </c:txPr>
        <c:crossAx val="1213152659"/>
      </c:valAx>
    </c:plotArea>
    <c:plotVisOnly val="1"/>
  </c:chart>
  <c:spPr>
    <a:solidFill>
      <a:srgbClr val="EAD1DC"/>
    </a:solidFill>
  </c:spPr>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sz="1600">
                <a:solidFill>
                  <a:srgbClr val="000000"/>
                </a:solidFill>
              </a:defRPr>
            </a:pPr>
            <a:r>
              <a:t>Usuário Piloto 1 - Relaxamento, Controle Tradicional, Controle Adaptativo</a:t>
            </a:r>
          </a:p>
        </c:rich>
      </c:tx>
      <c:overlay val="0"/>
    </c:title>
    <c:plotArea>
      <c:layout/>
      <c:lineChart>
        <c:ser>
          <c:idx val="0"/>
          <c:order val="0"/>
          <c:tx>
            <c:strRef>
              <c:f>'Emotiv (A)'!$C$2</c:f>
            </c:strRef>
          </c:tx>
          <c:spPr>
            <a:ln cmpd="sng" w="19050">
              <a:solidFill>
                <a:srgbClr val="3366CC"/>
              </a:solidFill>
            </a:ln>
          </c:spPr>
          <c:marker>
            <c:symbol val="none"/>
          </c:marker>
          <c:cat>
            <c:strRef>
              <c:f>'Emotiv (A)'!$D$1:$I$1</c:f>
            </c:strRef>
          </c:cat>
          <c:val>
            <c:numRef>
              <c:f>'Emotiv (A)'!$D$2:$I$2</c:f>
            </c:numRef>
          </c:val>
          <c:smooth val="0"/>
        </c:ser>
        <c:ser>
          <c:idx val="1"/>
          <c:order val="1"/>
          <c:tx>
            <c:strRef>
              <c:f>'Emotiv (A)'!$C$3</c:f>
            </c:strRef>
          </c:tx>
          <c:spPr>
            <a:ln cmpd="sng" w="19050">
              <a:solidFill>
                <a:srgbClr val="DC3912"/>
              </a:solidFill>
            </a:ln>
          </c:spPr>
          <c:marker>
            <c:symbol val="none"/>
          </c:marker>
          <c:cat>
            <c:strRef>
              <c:f>'Emotiv (A)'!$D$1:$I$1</c:f>
            </c:strRef>
          </c:cat>
          <c:val>
            <c:numRef>
              <c:f>'Emotiv (A)'!$D$3:$I$3</c:f>
            </c:numRef>
          </c:val>
          <c:smooth val="0"/>
        </c:ser>
        <c:ser>
          <c:idx val="2"/>
          <c:order val="2"/>
          <c:tx>
            <c:strRef>
              <c:f>'Emotiv (A)'!$C$4</c:f>
            </c:strRef>
          </c:tx>
          <c:spPr>
            <a:ln cmpd="sng" w="19050">
              <a:solidFill>
                <a:srgbClr val="FF9900"/>
              </a:solidFill>
            </a:ln>
          </c:spPr>
          <c:marker>
            <c:symbol val="none"/>
          </c:marker>
          <c:cat>
            <c:strRef>
              <c:f>'Emotiv (A)'!$D$1:$I$1</c:f>
            </c:strRef>
          </c:cat>
          <c:val>
            <c:numRef>
              <c:f>'Emotiv (A)'!$D$4:$I$4</c:f>
            </c:numRef>
          </c:val>
          <c:smooth val="0"/>
        </c:ser>
        <c:axId val="870455740"/>
        <c:axId val="15618795"/>
      </c:lineChart>
      <c:catAx>
        <c:axId val="870455740"/>
        <c:scaling>
          <c:orientation val="minMax"/>
        </c:scaling>
        <c:delete val="0"/>
        <c:axPos val="b"/>
        <c:title>
          <c:tx>
            <c:rich>
              <a:bodyPr/>
              <a:lstStyle/>
              <a:p>
                <a:pPr lvl="0">
                  <a:defRPr b="1" i="1" sz="1200">
                    <a:solidFill>
                      <a:srgbClr val="222222"/>
                    </a:solidFill>
                  </a:defRPr>
                </a:pPr>
                <a:r>
                  <a:t>Emoções</a:t>
                </a:r>
              </a:p>
            </c:rich>
          </c:tx>
          <c:overlay val="0"/>
        </c:title>
        <c:txPr>
          <a:bodyPr rot="-1800000"/>
          <a:lstStyle/>
          <a:p>
            <a:pPr lvl="0">
              <a:defRPr b="0" i="1" sz="1200">
                <a:solidFill>
                  <a:srgbClr val="222222"/>
                </a:solidFill>
              </a:defRPr>
            </a:pPr>
          </a:p>
        </c:txPr>
        <c:crossAx val="15618795"/>
      </c:catAx>
      <c:valAx>
        <c:axId val="15618795"/>
        <c:scaling>
          <c:orientation val="minMax"/>
        </c:scaling>
        <c:delete val="0"/>
        <c:axPos val="l"/>
        <c:majorGridlines>
          <c:spPr>
            <a:ln>
              <a:solidFill>
                <a:srgbClr val="B7B7B7"/>
              </a:solidFill>
            </a:ln>
          </c:spPr>
        </c:majorGridlines>
        <c:title>
          <c:tx>
            <c:rich>
              <a:bodyPr/>
              <a:lstStyle/>
              <a:p>
                <a:pPr lvl="0">
                  <a:defRPr b="0"/>
                </a:pPr>
                <a:r>
                  <a:t>Percentual (%)</a:t>
                </a:r>
              </a:p>
            </c:rich>
          </c:tx>
          <c:overlay val="0"/>
        </c:title>
        <c:numFmt formatCode="General" sourceLinked="1"/>
        <c:tickLblPos val="nextTo"/>
        <c:spPr>
          <a:ln w="47625">
            <a:noFill/>
          </a:ln>
        </c:spPr>
        <c:txPr>
          <a:bodyPr/>
          <a:lstStyle/>
          <a:p>
            <a:pPr lvl="0">
              <a:defRPr b="0"/>
            </a:pPr>
          </a:p>
        </c:txPr>
        <c:crossAx val="870455740"/>
      </c:valAx>
    </c:plotArea>
    <c:legend>
      <c:legendPos val="r"/>
      <c:overlay val="0"/>
    </c:legend>
    <c:plotVisOnly val="1"/>
  </c:chart>
  <c:spPr>
    <a:solidFill>
      <a:srgbClr val="C9DAF8"/>
    </a:solidFill>
  </c:spPr>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9.xml"/><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s>
</file>

<file path=xl/drawings/_rels/drawing19.xml.rels><?xml version="1.0" encoding="UTF-8" standalone="yes"?><Relationships xmlns="http://schemas.openxmlformats.org/package/2006/relationships"><Relationship Id="rId1" Type="http://schemas.openxmlformats.org/officeDocument/2006/relationships/chart" Target="../charts/chart20.xml"/><Relationship Id="rId2" Type="http://schemas.openxmlformats.org/officeDocument/2006/relationships/chart" Target="../charts/chart21.xml"/><Relationship Id="rId3" Type="http://schemas.openxmlformats.org/officeDocument/2006/relationships/chart" Target="../charts/chart22.xml"/><Relationship Id="rId4" Type="http://schemas.openxmlformats.org/officeDocument/2006/relationships/chart" Target="../charts/chart23.xml"/><Relationship Id="rId5" Type="http://schemas.openxmlformats.org/officeDocument/2006/relationships/chart" Target="../charts/chart24.xml"/><Relationship Id="rId6" Type="http://schemas.openxmlformats.org/officeDocument/2006/relationships/image" Target="../media/image5.png"/><Relationship Id="rId7" Type="http://schemas.openxmlformats.org/officeDocument/2006/relationships/image" Target="../media/image6.png"/><Relationship Id="rId8" Type="http://schemas.openxmlformats.org/officeDocument/2006/relationships/image" Target="../media/image7.png"/></Relationships>
</file>

<file path=xl/drawings/_rels/drawing21.xml.rels><?xml version="1.0" encoding="UTF-8" standalone="yes"?><Relationships xmlns="http://schemas.openxmlformats.org/package/2006/relationships"><Relationship Id="rId1" Type="http://schemas.openxmlformats.org/officeDocument/2006/relationships/chart" Target="../charts/chart25.xml"/><Relationship Id="rId2" Type="http://schemas.openxmlformats.org/officeDocument/2006/relationships/chart" Target="../charts/chart26.xml"/><Relationship Id="rId3" Type="http://schemas.openxmlformats.org/officeDocument/2006/relationships/chart" Target="../charts/chart27.xml"/><Relationship Id="rId4" Type="http://schemas.openxmlformats.org/officeDocument/2006/relationships/chart" Target="../charts/chart28.xml"/><Relationship Id="rId9" Type="http://schemas.openxmlformats.org/officeDocument/2006/relationships/chart" Target="../charts/chart33.xml"/><Relationship Id="rId5" Type="http://schemas.openxmlformats.org/officeDocument/2006/relationships/chart" Target="../charts/chart29.xml"/><Relationship Id="rId6" Type="http://schemas.openxmlformats.org/officeDocument/2006/relationships/chart" Target="../charts/chart30.xml"/><Relationship Id="rId7" Type="http://schemas.openxmlformats.org/officeDocument/2006/relationships/chart" Target="../charts/chart31.xml"/><Relationship Id="rId8" Type="http://schemas.openxmlformats.org/officeDocument/2006/relationships/chart" Target="../charts/chart32.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4.xml.rels><?xml version="1.0" encoding="UTF-8" standalone="yes"?>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 Id="rId3"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 Id="rId2" Type="http://schemas.openxmlformats.org/officeDocument/2006/relationships/chart" Target="../charts/chart10.xml"/><Relationship Id="rId3" Type="http://schemas.openxmlformats.org/officeDocument/2006/relationships/chart" Target="../charts/chart11.xml"/><Relationship Id="rId4" Type="http://schemas.openxmlformats.org/officeDocument/2006/relationships/chart" Target="../charts/chart12.xml"/><Relationship Id="rId9" Type="http://schemas.openxmlformats.org/officeDocument/2006/relationships/chart" Target="../charts/chart17.xml"/><Relationship Id="rId5" Type="http://schemas.openxmlformats.org/officeDocument/2006/relationships/chart" Target="../charts/chart13.xml"/><Relationship Id="rId6" Type="http://schemas.openxmlformats.org/officeDocument/2006/relationships/chart" Target="../charts/chart14.xml"/><Relationship Id="rId7" Type="http://schemas.openxmlformats.org/officeDocument/2006/relationships/chart" Target="../charts/chart15.xml"/><Relationship Id="rId8"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0</xdr:row>
      <xdr:rowOff>0</xdr:rowOff>
    </xdr:from>
    <xdr:ext cx="914400" cy="7334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9525</xdr:colOff>
      <xdr:row>99</xdr:row>
      <xdr:rowOff>66675</xdr:rowOff>
    </xdr:from>
    <xdr:ext cx="9982200" cy="2200275"/>
    <xdr:graphicFrame>
      <xdr:nvGraphicFramePr>
        <xdr:cNvPr id="13" name="Chart 1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0</xdr:colOff>
      <xdr:row>39</xdr:row>
      <xdr:rowOff>19050</xdr:rowOff>
    </xdr:from>
    <xdr:ext cx="3676650" cy="2752725"/>
    <xdr:graphicFrame>
      <xdr:nvGraphicFramePr>
        <xdr:cNvPr id="19" name="Chart 1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54</xdr:row>
      <xdr:rowOff>180975</xdr:rowOff>
    </xdr:from>
    <xdr:ext cx="4552950" cy="3609975"/>
    <xdr:pic>
      <xdr:nvPicPr>
        <xdr:cNvPr id="0" name="image2.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74</xdr:row>
      <xdr:rowOff>9525</xdr:rowOff>
    </xdr:from>
    <xdr:ext cx="2905125" cy="3609975"/>
    <xdr:pic>
      <xdr:nvPicPr>
        <xdr:cNvPr id="0" name="image3.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xdr:col>
      <xdr:colOff>1228725</xdr:colOff>
      <xdr:row>74</xdr:row>
      <xdr:rowOff>19050</xdr:rowOff>
    </xdr:from>
    <xdr:ext cx="3581400" cy="3609975"/>
    <xdr:pic>
      <xdr:nvPicPr>
        <xdr:cNvPr id="0" name="image4.png" title="Image"/>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247650</xdr:colOff>
      <xdr:row>22</xdr:row>
      <xdr:rowOff>19050</xdr:rowOff>
    </xdr:from>
    <xdr:ext cx="3886200" cy="2790825"/>
    <xdr:graphicFrame>
      <xdr:nvGraphicFramePr>
        <xdr:cNvPr id="20" name="Chart 20"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247650</xdr:colOff>
      <xdr:row>37</xdr:row>
      <xdr:rowOff>0</xdr:rowOff>
    </xdr:from>
    <xdr:ext cx="3895725" cy="2762250"/>
    <xdr:graphicFrame>
      <xdr:nvGraphicFramePr>
        <xdr:cNvPr id="21" name="Chart 21"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257175</xdr:colOff>
      <xdr:row>51</xdr:row>
      <xdr:rowOff>171450</xdr:rowOff>
    </xdr:from>
    <xdr:ext cx="3886200" cy="3095625"/>
    <xdr:graphicFrame>
      <xdr:nvGraphicFramePr>
        <xdr:cNvPr id="22" name="Chart 22"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9</xdr:col>
      <xdr:colOff>323850</xdr:colOff>
      <xdr:row>37</xdr:row>
      <xdr:rowOff>9525</xdr:rowOff>
    </xdr:from>
    <xdr:ext cx="4305300" cy="3095625"/>
    <xdr:graphicFrame>
      <xdr:nvGraphicFramePr>
        <xdr:cNvPr id="23" name="Chart 23"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9</xdr:col>
      <xdr:colOff>323850</xdr:colOff>
      <xdr:row>54</xdr:row>
      <xdr:rowOff>0</xdr:rowOff>
    </xdr:from>
    <xdr:ext cx="4305300" cy="2657475"/>
    <xdr:graphicFrame>
      <xdr:nvGraphicFramePr>
        <xdr:cNvPr id="24" name="Chart 24" title="Gráfico"/>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2</xdr:col>
      <xdr:colOff>9525</xdr:colOff>
      <xdr:row>70</xdr:row>
      <xdr:rowOff>9525</xdr:rowOff>
    </xdr:from>
    <xdr:ext cx="4533900" cy="3609975"/>
    <xdr:pic>
      <xdr:nvPicPr>
        <xdr:cNvPr id="0" name="image5.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9525</xdr:colOff>
      <xdr:row>88</xdr:row>
      <xdr:rowOff>57150</xdr:rowOff>
    </xdr:from>
    <xdr:ext cx="2952750" cy="3609975"/>
    <xdr:pic>
      <xdr:nvPicPr>
        <xdr:cNvPr id="0" name="image6.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2</xdr:col>
      <xdr:colOff>66675</xdr:colOff>
      <xdr:row>88</xdr:row>
      <xdr:rowOff>57150</xdr:rowOff>
    </xdr:from>
    <xdr:ext cx="3590925" cy="3609975"/>
    <xdr:pic>
      <xdr:nvPicPr>
        <xdr:cNvPr id="0" name="image7.png" title="Image"/>
        <xdr:cNvPicPr preferRelativeResize="0"/>
      </xdr:nvPicPr>
      <xdr:blipFill>
        <a:blip cstate="print" r:embed="rId8"/>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79</xdr:row>
      <xdr:rowOff>0</xdr:rowOff>
    </xdr:from>
    <xdr:ext cx="5819775" cy="3371850"/>
    <xdr:graphicFrame>
      <xdr:nvGraphicFramePr>
        <xdr:cNvPr id="25" name="Chart 25"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150</xdr:row>
      <xdr:rowOff>28575</xdr:rowOff>
    </xdr:from>
    <xdr:ext cx="8267700" cy="3705225"/>
    <xdr:graphicFrame>
      <xdr:nvGraphicFramePr>
        <xdr:cNvPr id="26" name="Chart 26"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28575</xdr:colOff>
      <xdr:row>170</xdr:row>
      <xdr:rowOff>161925</xdr:rowOff>
    </xdr:from>
    <xdr:ext cx="8248650" cy="3648075"/>
    <xdr:graphicFrame>
      <xdr:nvGraphicFramePr>
        <xdr:cNvPr id="28" name="Chart 28"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191</xdr:row>
      <xdr:rowOff>38100</xdr:rowOff>
    </xdr:from>
    <xdr:ext cx="8201025" cy="3133725"/>
    <xdr:graphicFrame>
      <xdr:nvGraphicFramePr>
        <xdr:cNvPr id="29" name="Chart 29"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116</xdr:row>
      <xdr:rowOff>123825</xdr:rowOff>
    </xdr:from>
    <xdr:ext cx="7458075" cy="3162300"/>
    <xdr:graphicFrame>
      <xdr:nvGraphicFramePr>
        <xdr:cNvPr id="30" name="Chart 30"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9525</xdr:colOff>
      <xdr:row>134</xdr:row>
      <xdr:rowOff>0</xdr:rowOff>
    </xdr:from>
    <xdr:ext cx="7486650" cy="3124200"/>
    <xdr:graphicFrame>
      <xdr:nvGraphicFramePr>
        <xdr:cNvPr id="31" name="Chart 31"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142875</xdr:colOff>
      <xdr:row>79</xdr:row>
      <xdr:rowOff>28575</xdr:rowOff>
    </xdr:from>
    <xdr:ext cx="5772150" cy="3533775"/>
    <xdr:graphicFrame>
      <xdr:nvGraphicFramePr>
        <xdr:cNvPr id="32" name="Chart 32"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0</xdr:colOff>
      <xdr:row>97</xdr:row>
      <xdr:rowOff>152400</xdr:rowOff>
    </xdr:from>
    <xdr:ext cx="5715000" cy="3533775"/>
    <xdr:graphicFrame>
      <xdr:nvGraphicFramePr>
        <xdr:cNvPr id="33" name="Chart 33"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5</xdr:col>
      <xdr:colOff>123825</xdr:colOff>
      <xdr:row>97</xdr:row>
      <xdr:rowOff>180975</xdr:rowOff>
    </xdr:from>
    <xdr:ext cx="5715000" cy="3533775"/>
    <xdr:graphicFrame>
      <xdr:nvGraphicFramePr>
        <xdr:cNvPr id="34" name="Chart 34" title="Chart"/>
        <xdr:cNvGraphicFramePr/>
      </xdr:nvGraphicFramePr>
      <xdr:xfrm>
        <a:off x="0" y="0"/>
        <a:ext cx="0" cy="0"/>
      </xdr:xfrm>
      <a:graphic>
        <a:graphicData uri="http://schemas.openxmlformats.org/drawingml/2006/chart">
          <c:chart r:id="rId9"/>
        </a:graphicData>
      </a:graphic>
    </xdr:graphicFrame>
    <xdr:clientData fLocksWithSheet="0"/>
  </xdr:oneCellAnchor>
</xdr:wsD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19050</xdr:colOff>
      <xdr:row>4</xdr:row>
      <xdr:rowOff>123825</xdr:rowOff>
    </xdr:from>
    <xdr:ext cx="5715000" cy="3533775"/>
    <xdr:graphicFrame>
      <xdr:nvGraphicFramePr>
        <xdr:cNvPr id="27" name="Chart 2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17</xdr:row>
      <xdr:rowOff>76200</xdr:rowOff>
    </xdr:from>
    <xdr:ext cx="8248650" cy="3543300"/>
    <xdr:pic>
      <xdr:nvPicPr>
        <xdr:cNvPr id="0" name="image8.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35</xdr:row>
      <xdr:rowOff>142875</xdr:rowOff>
    </xdr:from>
    <xdr:ext cx="5429250" cy="5438775"/>
    <xdr:pic>
      <xdr:nvPicPr>
        <xdr:cNvPr id="0" name="image9.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152400</xdr:colOff>
      <xdr:row>37</xdr:row>
      <xdr:rowOff>-209550</xdr:rowOff>
    </xdr:from>
    <xdr:ext cx="5381625" cy="5362575"/>
    <xdr:pic>
      <xdr:nvPicPr>
        <xdr:cNvPr id="0" name="image10.png" title="Image"/>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49</xdr:row>
      <xdr:rowOff>0</xdr:rowOff>
    </xdr:from>
    <xdr:ext cx="3676650" cy="275272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48</xdr:row>
      <xdr:rowOff>180975</xdr:rowOff>
    </xdr:from>
    <xdr:ext cx="3676650" cy="2752725"/>
    <xdr:graphicFrame>
      <xdr:nvGraphicFramePr>
        <xdr:cNvPr id="2" name="Chart 2"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219075</xdr:colOff>
      <xdr:row>32</xdr:row>
      <xdr:rowOff>19050</xdr:rowOff>
    </xdr:from>
    <xdr:ext cx="3886200" cy="2790825"/>
    <xdr:graphicFrame>
      <xdr:nvGraphicFramePr>
        <xdr:cNvPr id="3" name="Chart 3"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209550</xdr:colOff>
      <xdr:row>48</xdr:row>
      <xdr:rowOff>180975</xdr:rowOff>
    </xdr:from>
    <xdr:ext cx="3895725" cy="2762250"/>
    <xdr:graphicFrame>
      <xdr:nvGraphicFramePr>
        <xdr:cNvPr id="5" name="Chart 5"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57150</xdr:colOff>
      <xdr:row>64</xdr:row>
      <xdr:rowOff>28575</xdr:rowOff>
    </xdr:from>
    <xdr:ext cx="3886200" cy="309562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3</xdr:col>
      <xdr:colOff>228600</xdr:colOff>
      <xdr:row>32</xdr:row>
      <xdr:rowOff>0</xdr:rowOff>
    </xdr:from>
    <xdr:ext cx="3886200" cy="2790825"/>
    <xdr:graphicFrame>
      <xdr:nvGraphicFramePr>
        <xdr:cNvPr id="4" name="Chart 4"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3</xdr:col>
      <xdr:colOff>209550</xdr:colOff>
      <xdr:row>47</xdr:row>
      <xdr:rowOff>171450</xdr:rowOff>
    </xdr:from>
    <xdr:ext cx="3895725" cy="2762250"/>
    <xdr:graphicFrame>
      <xdr:nvGraphicFramePr>
        <xdr:cNvPr id="7" name="Chart 7"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6</xdr:col>
      <xdr:colOff>0</xdr:colOff>
      <xdr:row>46</xdr:row>
      <xdr:rowOff>0</xdr:rowOff>
    </xdr:from>
    <xdr:ext cx="3886200" cy="3095625"/>
    <xdr:graphicFrame>
      <xdr:nvGraphicFramePr>
        <xdr:cNvPr id="8" name="Chart 8" title="Gráfico"/>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0</xdr:colOff>
      <xdr:row>79</xdr:row>
      <xdr:rowOff>0</xdr:rowOff>
    </xdr:from>
    <xdr:ext cx="5819775" cy="3371850"/>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0</xdr:col>
      <xdr:colOff>0</xdr:colOff>
      <xdr:row>150</xdr:row>
      <xdr:rowOff>28575</xdr:rowOff>
    </xdr:from>
    <xdr:ext cx="8267700" cy="3705225"/>
    <xdr:graphicFrame>
      <xdr:nvGraphicFramePr>
        <xdr:cNvPr id="10" name="Chart 10"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28575</xdr:colOff>
      <xdr:row>170</xdr:row>
      <xdr:rowOff>161925</xdr:rowOff>
    </xdr:from>
    <xdr:ext cx="8248650" cy="3648075"/>
    <xdr:graphicFrame>
      <xdr:nvGraphicFramePr>
        <xdr:cNvPr id="11" name="Chart 11"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191</xdr:row>
      <xdr:rowOff>38100</xdr:rowOff>
    </xdr:from>
    <xdr:ext cx="8201025" cy="3133725"/>
    <xdr:graphicFrame>
      <xdr:nvGraphicFramePr>
        <xdr:cNvPr id="12" name="Chart 12"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0</xdr:col>
      <xdr:colOff>0</xdr:colOff>
      <xdr:row>116</xdr:row>
      <xdr:rowOff>123825</xdr:rowOff>
    </xdr:from>
    <xdr:ext cx="7458075" cy="3162300"/>
    <xdr:graphicFrame>
      <xdr:nvGraphicFramePr>
        <xdr:cNvPr id="14" name="Chart 14"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0</xdr:col>
      <xdr:colOff>9525</xdr:colOff>
      <xdr:row>134</xdr:row>
      <xdr:rowOff>0</xdr:rowOff>
    </xdr:from>
    <xdr:ext cx="7486650" cy="3124200"/>
    <xdr:graphicFrame>
      <xdr:nvGraphicFramePr>
        <xdr:cNvPr id="15" name="Chart 15" title="Chart"/>
        <xdr:cNvGraphicFramePr/>
      </xdr:nvGraphicFramePr>
      <xdr:xfrm>
        <a:off x="0" y="0"/>
        <a:ext cx="0" cy="0"/>
      </xdr:xfrm>
      <a:graphic>
        <a:graphicData uri="http://schemas.openxmlformats.org/drawingml/2006/chart">
          <c:chart r:id="rId6"/>
        </a:graphicData>
      </a:graphic>
    </xdr:graphicFrame>
    <xdr:clientData fLocksWithSheet="0"/>
  </xdr:oneCellAnchor>
  <xdr:oneCellAnchor>
    <xdr:from>
      <xdr:col>5</xdr:col>
      <xdr:colOff>38100</xdr:colOff>
      <xdr:row>79</xdr:row>
      <xdr:rowOff>76200</xdr:rowOff>
    </xdr:from>
    <xdr:ext cx="6419850" cy="3009900"/>
    <xdr:graphicFrame>
      <xdr:nvGraphicFramePr>
        <xdr:cNvPr id="16" name="Chart 16" title="Chart"/>
        <xdr:cNvGraphicFramePr/>
      </xdr:nvGraphicFramePr>
      <xdr:xfrm>
        <a:off x="0" y="0"/>
        <a:ext cx="0" cy="0"/>
      </xdr:xfrm>
      <a:graphic>
        <a:graphicData uri="http://schemas.openxmlformats.org/drawingml/2006/chart">
          <c:chart r:id="rId7"/>
        </a:graphicData>
      </a:graphic>
    </xdr:graphicFrame>
    <xdr:clientData fLocksWithSheet="0"/>
  </xdr:oneCellAnchor>
  <xdr:oneCellAnchor>
    <xdr:from>
      <xdr:col>0</xdr:col>
      <xdr:colOff>0</xdr:colOff>
      <xdr:row>97</xdr:row>
      <xdr:rowOff>152400</xdr:rowOff>
    </xdr:from>
    <xdr:ext cx="5715000" cy="3533775"/>
    <xdr:graphicFrame>
      <xdr:nvGraphicFramePr>
        <xdr:cNvPr id="17" name="Chart 17" title="Chart"/>
        <xdr:cNvGraphicFramePr/>
      </xdr:nvGraphicFramePr>
      <xdr:xfrm>
        <a:off x="0" y="0"/>
        <a:ext cx="0" cy="0"/>
      </xdr:xfrm>
      <a:graphic>
        <a:graphicData uri="http://schemas.openxmlformats.org/drawingml/2006/chart">
          <c:chart r:id="rId8"/>
        </a:graphicData>
      </a:graphic>
    </xdr:graphicFrame>
    <xdr:clientData fLocksWithSheet="0"/>
  </xdr:oneCellAnchor>
  <xdr:oneCellAnchor>
    <xdr:from>
      <xdr:col>5</xdr:col>
      <xdr:colOff>123825</xdr:colOff>
      <xdr:row>97</xdr:row>
      <xdr:rowOff>180975</xdr:rowOff>
    </xdr:from>
    <xdr:ext cx="5715000" cy="3533775"/>
    <xdr:graphicFrame>
      <xdr:nvGraphicFramePr>
        <xdr:cNvPr id="18" name="Chart 18" title="Chart"/>
        <xdr:cNvGraphicFramePr/>
      </xdr:nvGraphicFramePr>
      <xdr:xfrm>
        <a:off x="0" y="0"/>
        <a:ext cx="0" cy="0"/>
      </xdr:xfrm>
      <a:graphic>
        <a:graphicData uri="http://schemas.openxmlformats.org/drawingml/2006/chart">
          <c:chart r:id="rId9"/>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www.portalaction.com.br/manual-nao-parametricos/teste-de-wilcoxon-exemplo-amostra-pareada"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88.86"/>
    <col customWidth="1" min="2" max="2" width="12.86"/>
    <col customWidth="1" min="3" max="11" width="6.57"/>
    <col customWidth="1" min="12" max="26" width="15.14"/>
  </cols>
  <sheetData>
    <row r="1" ht="15.75" customHeight="1">
      <c r="A1" s="3" t="s">
        <v>12</v>
      </c>
      <c r="B1" s="4"/>
      <c r="C1" s="4"/>
      <c r="D1" s="4"/>
      <c r="E1" s="4"/>
      <c r="F1" s="4"/>
      <c r="G1" s="4"/>
      <c r="H1" s="5"/>
      <c r="I1" s="5"/>
      <c r="J1" s="5"/>
      <c r="K1" s="5"/>
      <c r="L1" s="5"/>
      <c r="M1" s="5"/>
      <c r="N1" s="5"/>
      <c r="O1" s="5"/>
      <c r="P1" s="5"/>
      <c r="Q1" s="5"/>
      <c r="R1" s="5"/>
      <c r="S1" s="5"/>
      <c r="T1" s="5"/>
      <c r="U1" s="5"/>
      <c r="V1" s="5"/>
      <c r="W1" s="5"/>
      <c r="X1" s="5"/>
      <c r="Y1" s="5"/>
      <c r="Z1" s="5"/>
    </row>
    <row r="2">
      <c r="A2" s="6"/>
      <c r="B2" s="4"/>
      <c r="C2" s="4"/>
      <c r="D2" s="4"/>
      <c r="E2" s="4"/>
      <c r="F2" s="4"/>
      <c r="G2" s="4"/>
      <c r="H2" s="5"/>
      <c r="I2" s="5"/>
      <c r="J2" s="5"/>
      <c r="K2" s="5"/>
      <c r="L2" s="5"/>
      <c r="M2" s="5"/>
      <c r="N2" s="5"/>
      <c r="O2" s="5"/>
      <c r="P2" s="5"/>
      <c r="Q2" s="5"/>
      <c r="R2" s="5"/>
      <c r="S2" s="5"/>
      <c r="T2" s="5"/>
      <c r="U2" s="5"/>
      <c r="V2" s="5"/>
      <c r="W2" s="5"/>
      <c r="X2" s="5"/>
      <c r="Y2" s="5"/>
      <c r="Z2" s="5"/>
    </row>
    <row r="3">
      <c r="A3" s="6"/>
      <c r="B3" s="4"/>
      <c r="C3" s="4"/>
      <c r="D3" s="4"/>
      <c r="E3" s="4"/>
      <c r="F3" s="4"/>
      <c r="G3" s="4"/>
      <c r="H3" s="5"/>
      <c r="I3" s="5"/>
      <c r="J3" s="5"/>
      <c r="K3" s="5"/>
      <c r="L3" s="5"/>
      <c r="M3" s="5"/>
      <c r="N3" s="5"/>
      <c r="O3" s="5"/>
      <c r="P3" s="5"/>
      <c r="Q3" s="5"/>
      <c r="R3" s="5"/>
      <c r="S3" s="5"/>
      <c r="T3" s="5"/>
      <c r="U3" s="5"/>
      <c r="V3" s="5"/>
      <c r="W3" s="5"/>
      <c r="X3" s="5"/>
      <c r="Y3" s="5"/>
      <c r="Z3" s="5"/>
    </row>
    <row r="4" ht="15.75" customHeight="1">
      <c r="A4" s="6"/>
      <c r="B4" s="4"/>
      <c r="C4" s="4"/>
      <c r="D4" s="4"/>
      <c r="E4" s="4"/>
      <c r="F4" s="4"/>
      <c r="G4" s="4"/>
      <c r="H4" s="5"/>
      <c r="I4" s="5"/>
      <c r="J4" s="5"/>
      <c r="K4" s="5"/>
      <c r="L4" s="5"/>
      <c r="M4" s="5"/>
      <c r="N4" s="5"/>
      <c r="O4" s="5"/>
      <c r="P4" s="5"/>
      <c r="Q4" s="5"/>
      <c r="R4" s="5"/>
      <c r="S4" s="5"/>
      <c r="T4" s="5"/>
      <c r="U4" s="5"/>
      <c r="V4" s="5"/>
      <c r="W4" s="5"/>
      <c r="X4" s="5"/>
      <c r="Y4" s="5"/>
      <c r="Z4" s="5"/>
    </row>
    <row r="5" ht="15.75" customHeight="1">
      <c r="A5" s="7" t="s">
        <v>50</v>
      </c>
      <c r="B5" s="8"/>
      <c r="C5" s="9"/>
      <c r="D5" s="9"/>
      <c r="E5" s="9"/>
      <c r="F5" s="9"/>
      <c r="G5" s="4"/>
      <c r="H5" s="5"/>
      <c r="I5" s="5"/>
      <c r="J5" s="5"/>
      <c r="K5" s="5"/>
      <c r="L5" s="5"/>
      <c r="M5" s="5"/>
      <c r="N5" s="5"/>
      <c r="O5" s="5"/>
      <c r="P5" s="5"/>
      <c r="Q5" s="5"/>
      <c r="R5" s="5"/>
      <c r="S5" s="5"/>
      <c r="T5" s="5"/>
      <c r="U5" s="5"/>
      <c r="V5" s="5"/>
      <c r="W5" s="5"/>
      <c r="X5" s="5"/>
      <c r="Y5" s="5"/>
      <c r="Z5" s="5"/>
    </row>
    <row r="6" ht="15.75" customHeight="1">
      <c r="A6" s="7" t="s">
        <v>55</v>
      </c>
      <c r="B6" s="10"/>
      <c r="C6" s="9"/>
      <c r="D6" s="9"/>
      <c r="E6" s="9"/>
      <c r="F6" s="9"/>
      <c r="G6" s="4"/>
      <c r="H6" s="5"/>
      <c r="I6" s="5"/>
      <c r="J6" s="5"/>
      <c r="K6" s="5"/>
      <c r="L6" s="5"/>
      <c r="M6" s="5"/>
      <c r="N6" s="5"/>
      <c r="O6" s="5"/>
      <c r="P6" s="5"/>
      <c r="Q6" s="5"/>
      <c r="R6" s="5"/>
      <c r="S6" s="5"/>
      <c r="T6" s="5"/>
      <c r="U6" s="5"/>
      <c r="V6" s="5"/>
      <c r="W6" s="5"/>
      <c r="X6" s="5"/>
      <c r="Y6" s="5"/>
      <c r="Z6" s="5"/>
    </row>
    <row r="7">
      <c r="A7" s="11" t="s">
        <v>56</v>
      </c>
      <c r="B7" s="12"/>
      <c r="C7" s="4"/>
      <c r="D7" s="4"/>
      <c r="E7" s="4"/>
      <c r="F7" s="4"/>
      <c r="G7" s="4"/>
      <c r="H7" s="5"/>
      <c r="I7" s="5"/>
      <c r="J7" s="5"/>
      <c r="K7" s="5"/>
      <c r="L7" s="5"/>
      <c r="M7" s="5"/>
      <c r="N7" s="5"/>
      <c r="O7" s="5"/>
      <c r="P7" s="5"/>
      <c r="Q7" s="5"/>
      <c r="R7" s="5"/>
      <c r="S7" s="5"/>
      <c r="T7" s="5"/>
      <c r="U7" s="5"/>
      <c r="V7" s="5"/>
      <c r="W7" s="5"/>
      <c r="X7" s="5"/>
      <c r="Y7" s="5"/>
      <c r="Z7" s="5"/>
    </row>
    <row r="8">
      <c r="A8" s="13"/>
      <c r="B8" s="12"/>
      <c r="C8" s="4"/>
      <c r="D8" s="4"/>
      <c r="E8" s="4"/>
      <c r="F8" s="4"/>
      <c r="G8" s="4"/>
      <c r="H8" s="5"/>
      <c r="I8" s="5"/>
      <c r="J8" s="5"/>
      <c r="K8" s="5"/>
      <c r="L8" s="5"/>
      <c r="M8" s="5"/>
      <c r="N8" s="5"/>
      <c r="O8" s="5"/>
      <c r="P8" s="5"/>
      <c r="Q8" s="5"/>
      <c r="R8" s="5"/>
      <c r="S8" s="5"/>
      <c r="T8" s="5"/>
      <c r="U8" s="5"/>
      <c r="V8" s="5"/>
      <c r="W8" s="5"/>
      <c r="X8" s="5"/>
      <c r="Y8" s="5"/>
      <c r="Z8" s="5"/>
    </row>
    <row r="9">
      <c r="A9" s="14" t="s">
        <v>57</v>
      </c>
      <c r="B9" s="12"/>
      <c r="C9" s="4"/>
      <c r="D9" s="4"/>
      <c r="E9" s="4"/>
      <c r="F9" s="4"/>
      <c r="G9" s="4"/>
      <c r="H9" s="5"/>
      <c r="I9" s="5"/>
      <c r="J9" s="5"/>
      <c r="K9" s="5"/>
      <c r="L9" s="5"/>
      <c r="M9" s="5"/>
      <c r="N9" s="5"/>
      <c r="O9" s="5"/>
      <c r="P9" s="5"/>
      <c r="Q9" s="5"/>
      <c r="R9" s="5"/>
      <c r="S9" s="5"/>
      <c r="T9" s="5"/>
      <c r="U9" s="5"/>
      <c r="V9" s="5"/>
      <c r="W9" s="5"/>
      <c r="X9" s="5"/>
      <c r="Y9" s="5"/>
      <c r="Z9" s="5"/>
    </row>
    <row r="10" ht="29.25" customHeight="1">
      <c r="A10" s="15" t="s">
        <v>58</v>
      </c>
      <c r="B10" s="12"/>
      <c r="C10" s="4"/>
      <c r="D10" s="4"/>
      <c r="E10" s="4"/>
      <c r="F10" s="4"/>
      <c r="G10" s="4"/>
      <c r="H10" s="5"/>
      <c r="I10" s="5"/>
      <c r="J10" s="5"/>
      <c r="K10" s="5"/>
      <c r="L10" s="5"/>
      <c r="M10" s="5"/>
      <c r="N10" s="5"/>
      <c r="O10" s="5"/>
      <c r="P10" s="5"/>
      <c r="Q10" s="5"/>
      <c r="R10" s="5"/>
      <c r="S10" s="5"/>
      <c r="T10" s="5"/>
      <c r="U10" s="5"/>
      <c r="V10" s="5"/>
      <c r="W10" s="5"/>
      <c r="X10" s="5"/>
      <c r="Y10" s="5"/>
      <c r="Z10" s="5"/>
    </row>
    <row r="11">
      <c r="A11" s="16"/>
      <c r="B11" s="12"/>
      <c r="C11" s="4"/>
      <c r="D11" s="4"/>
      <c r="E11" s="4"/>
      <c r="F11" s="4"/>
      <c r="G11" s="4"/>
      <c r="H11" s="5"/>
      <c r="I11" s="5"/>
      <c r="J11" s="5"/>
      <c r="K11" s="5"/>
      <c r="L11" s="5"/>
      <c r="M11" s="5"/>
      <c r="N11" s="5"/>
      <c r="O11" s="5"/>
      <c r="P11" s="5"/>
      <c r="Q11" s="5"/>
      <c r="R11" s="5"/>
      <c r="S11" s="5"/>
      <c r="T11" s="5"/>
      <c r="U11" s="5"/>
      <c r="V11" s="5"/>
      <c r="W11" s="5"/>
      <c r="X11" s="5"/>
      <c r="Y11" s="5"/>
      <c r="Z11" s="5"/>
    </row>
    <row r="12">
      <c r="A12" s="9"/>
      <c r="B12" s="12"/>
      <c r="C12" s="4"/>
      <c r="D12" s="4"/>
      <c r="E12" s="4"/>
      <c r="F12" s="4"/>
      <c r="G12" s="4"/>
      <c r="H12" s="5"/>
      <c r="I12" s="5"/>
      <c r="J12" s="5"/>
      <c r="K12" s="5"/>
      <c r="L12" s="5"/>
      <c r="M12" s="5"/>
      <c r="N12" s="5"/>
      <c r="O12" s="5"/>
      <c r="P12" s="5"/>
      <c r="Q12" s="5"/>
      <c r="R12" s="5"/>
      <c r="S12" s="5"/>
      <c r="T12" s="5"/>
      <c r="U12" s="5"/>
      <c r="V12" s="5"/>
      <c r="W12" s="5"/>
      <c r="X12" s="5"/>
      <c r="Y12" s="5"/>
      <c r="Z12" s="5"/>
    </row>
    <row r="13">
      <c r="A13" s="9"/>
      <c r="B13" s="12"/>
      <c r="C13" s="4"/>
      <c r="D13" s="4"/>
      <c r="E13" s="4"/>
      <c r="F13" s="4"/>
      <c r="G13" s="4"/>
      <c r="H13" s="5"/>
      <c r="I13" s="5"/>
      <c r="J13" s="5"/>
      <c r="K13" s="5"/>
      <c r="L13" s="5"/>
      <c r="M13" s="5"/>
      <c r="N13" s="5"/>
      <c r="O13" s="5"/>
      <c r="P13" s="5"/>
      <c r="Q13" s="5"/>
      <c r="R13" s="5"/>
      <c r="S13" s="5"/>
      <c r="T13" s="5"/>
      <c r="U13" s="5"/>
      <c r="V13" s="5"/>
      <c r="W13" s="5"/>
      <c r="X13" s="5"/>
      <c r="Y13" s="5"/>
      <c r="Z13" s="5"/>
    </row>
    <row r="14">
      <c r="A14" s="17" t="s">
        <v>59</v>
      </c>
      <c r="B14" s="4"/>
      <c r="C14" s="4"/>
      <c r="D14" s="4"/>
      <c r="E14" s="4"/>
      <c r="F14" s="4"/>
      <c r="G14" s="4"/>
      <c r="H14" s="5"/>
      <c r="I14" s="5"/>
      <c r="J14" s="5"/>
      <c r="K14" s="5"/>
      <c r="L14" s="5"/>
      <c r="M14" s="5"/>
      <c r="N14" s="5"/>
      <c r="O14" s="5"/>
      <c r="P14" s="5"/>
      <c r="Q14" s="5"/>
      <c r="R14" s="5"/>
      <c r="S14" s="5"/>
      <c r="T14" s="5"/>
      <c r="U14" s="5"/>
      <c r="V14" s="5"/>
      <c r="W14" s="5"/>
      <c r="X14" s="5"/>
      <c r="Y14" s="5"/>
      <c r="Z14" s="5"/>
    </row>
    <row r="15">
      <c r="A15" s="18" t="s">
        <v>60</v>
      </c>
      <c r="B15" s="4"/>
      <c r="C15" s="4"/>
      <c r="D15" s="4"/>
      <c r="E15" s="4"/>
      <c r="F15" s="4"/>
      <c r="G15" s="4"/>
      <c r="H15" s="5"/>
      <c r="I15" s="5"/>
      <c r="J15" s="5"/>
      <c r="K15" s="5"/>
      <c r="L15" s="5"/>
      <c r="M15" s="5"/>
      <c r="N15" s="5"/>
      <c r="O15" s="5"/>
      <c r="P15" s="5"/>
      <c r="Q15" s="5"/>
      <c r="R15" s="5"/>
      <c r="S15" s="5"/>
      <c r="T15" s="5"/>
      <c r="U15" s="5"/>
      <c r="V15" s="5"/>
      <c r="W15" s="5"/>
      <c r="X15" s="5"/>
      <c r="Y15" s="5"/>
      <c r="Z15" s="5"/>
    </row>
    <row r="16">
      <c r="A16" s="19" t="s">
        <v>61</v>
      </c>
      <c r="B16" s="4"/>
      <c r="C16" s="4"/>
      <c r="D16" s="4"/>
      <c r="E16" s="4"/>
      <c r="F16" s="4"/>
      <c r="G16" s="4"/>
      <c r="H16" s="5"/>
      <c r="I16" s="5"/>
      <c r="J16" s="5"/>
      <c r="K16" s="5"/>
      <c r="L16" s="5"/>
      <c r="M16" s="5"/>
      <c r="N16" s="5"/>
      <c r="O16" s="5"/>
      <c r="P16" s="5"/>
      <c r="Q16" s="5"/>
      <c r="R16" s="5"/>
      <c r="S16" s="5"/>
      <c r="T16" s="5"/>
      <c r="U16" s="5"/>
      <c r="V16" s="5"/>
      <c r="W16" s="5"/>
      <c r="X16" s="5"/>
      <c r="Y16" s="5"/>
      <c r="Z16" s="5"/>
    </row>
    <row r="17">
      <c r="A17" s="20"/>
      <c r="B17" s="4"/>
      <c r="C17" s="4"/>
      <c r="D17" s="4"/>
      <c r="E17" s="4"/>
      <c r="F17" s="4"/>
      <c r="G17" s="4"/>
      <c r="H17" s="5"/>
      <c r="I17" s="5"/>
      <c r="J17" s="5"/>
      <c r="K17" s="5"/>
      <c r="L17" s="5"/>
      <c r="M17" s="5"/>
      <c r="N17" s="5"/>
      <c r="O17" s="5"/>
      <c r="P17" s="5"/>
      <c r="Q17" s="5"/>
      <c r="R17" s="5"/>
      <c r="S17" s="5"/>
      <c r="T17" s="5"/>
      <c r="U17" s="5"/>
      <c r="V17" s="5"/>
      <c r="W17" s="5"/>
      <c r="X17" s="5"/>
      <c r="Y17" s="5"/>
      <c r="Z17" s="5"/>
    </row>
    <row r="18">
      <c r="A18" s="20"/>
      <c r="B18" s="4"/>
      <c r="C18" s="4"/>
      <c r="D18" s="4"/>
      <c r="E18" s="4"/>
      <c r="F18" s="4"/>
      <c r="G18" s="4"/>
      <c r="H18" s="5"/>
      <c r="I18" s="5"/>
      <c r="J18" s="5"/>
      <c r="K18" s="5"/>
      <c r="L18" s="5"/>
      <c r="M18" s="5"/>
      <c r="N18" s="5"/>
      <c r="O18" s="5"/>
      <c r="P18" s="5"/>
      <c r="Q18" s="5"/>
      <c r="R18" s="5"/>
      <c r="S18" s="5"/>
      <c r="T18" s="5"/>
      <c r="U18" s="5"/>
      <c r="V18" s="5"/>
      <c r="W18" s="5"/>
      <c r="X18" s="5"/>
      <c r="Y18" s="5"/>
      <c r="Z18" s="5"/>
    </row>
    <row r="19">
      <c r="A19" s="4"/>
      <c r="B19" s="4"/>
      <c r="C19" s="4"/>
      <c r="D19" s="4"/>
      <c r="E19" s="4"/>
      <c r="F19" s="4"/>
      <c r="G19" s="4"/>
      <c r="H19" s="5"/>
      <c r="I19" s="5"/>
      <c r="J19" s="5"/>
      <c r="K19" s="5"/>
      <c r="L19" s="5"/>
      <c r="M19" s="5"/>
      <c r="N19" s="5"/>
      <c r="O19" s="5"/>
      <c r="P19" s="5"/>
      <c r="Q19" s="5"/>
      <c r="R19" s="5"/>
      <c r="S19" s="5"/>
      <c r="T19" s="5"/>
      <c r="U19" s="5"/>
      <c r="V19" s="5"/>
      <c r="W19" s="5"/>
      <c r="X19" s="5"/>
      <c r="Y19" s="5"/>
      <c r="Z19" s="5"/>
    </row>
    <row r="20">
      <c r="A20" s="4"/>
      <c r="B20" s="4"/>
      <c r="C20" s="4"/>
      <c r="D20" s="4"/>
      <c r="E20" s="4"/>
      <c r="F20" s="4"/>
      <c r="G20" s="4"/>
      <c r="H20" s="5"/>
      <c r="I20" s="5"/>
      <c r="J20" s="5"/>
      <c r="K20" s="5"/>
      <c r="L20" s="5"/>
      <c r="M20" s="5"/>
      <c r="N20" s="5"/>
      <c r="O20" s="5"/>
      <c r="P20" s="5"/>
      <c r="Q20" s="5"/>
      <c r="R20" s="5"/>
      <c r="S20" s="5"/>
      <c r="T20" s="5"/>
      <c r="U20" s="5"/>
      <c r="V20" s="5"/>
      <c r="W20" s="5"/>
      <c r="X20" s="5"/>
      <c r="Y20" s="5"/>
      <c r="Z20" s="5"/>
    </row>
    <row r="21">
      <c r="A21" s="4"/>
      <c r="B21" s="4"/>
      <c r="C21" s="4"/>
      <c r="D21" s="4"/>
      <c r="E21" s="4"/>
      <c r="F21" s="4"/>
      <c r="G21" s="4"/>
      <c r="H21" s="5"/>
      <c r="I21" s="5"/>
      <c r="J21" s="5"/>
      <c r="K21" s="5"/>
      <c r="L21" s="5"/>
      <c r="M21" s="5"/>
      <c r="N21" s="5"/>
      <c r="O21" s="5"/>
      <c r="P21" s="5"/>
      <c r="Q21" s="5"/>
      <c r="R21" s="5"/>
      <c r="S21" s="5"/>
      <c r="T21" s="5"/>
      <c r="U21" s="5"/>
      <c r="V21" s="5"/>
      <c r="W21" s="5"/>
      <c r="X21" s="5"/>
      <c r="Y21" s="5"/>
      <c r="Z21" s="5"/>
    </row>
    <row r="22">
      <c r="A22" s="4"/>
      <c r="B22" s="4"/>
      <c r="C22" s="4"/>
      <c r="D22" s="4"/>
      <c r="E22" s="4"/>
      <c r="F22" s="4"/>
      <c r="G22" s="4"/>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A1:A4"/>
    <mergeCell ref="A10:A11"/>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2" max="2" width="19.43"/>
  </cols>
  <sheetData>
    <row r="1">
      <c r="A1" s="49" t="s">
        <v>94</v>
      </c>
      <c r="B1" s="50"/>
    </row>
    <row r="2">
      <c r="A2" s="51" t="s">
        <v>95</v>
      </c>
      <c r="B2" s="50"/>
      <c r="D2" s="127" t="s">
        <v>209</v>
      </c>
      <c r="E2" s="100"/>
      <c r="F2" s="100"/>
      <c r="G2" s="100"/>
      <c r="H2" s="100"/>
      <c r="I2" s="100"/>
      <c r="J2" s="50"/>
    </row>
    <row r="3">
      <c r="A3" s="52" t="s">
        <v>210</v>
      </c>
      <c r="B3" s="50"/>
      <c r="C3" s="128"/>
      <c r="D3" s="129"/>
      <c r="E3" s="130" t="s">
        <v>211</v>
      </c>
      <c r="F3" s="130" t="s">
        <v>212</v>
      </c>
      <c r="G3" s="130" t="s">
        <v>213</v>
      </c>
      <c r="H3" s="130" t="s">
        <v>214</v>
      </c>
      <c r="I3" s="130" t="s">
        <v>215</v>
      </c>
      <c r="J3" s="130" t="s">
        <v>216</v>
      </c>
    </row>
    <row r="4">
      <c r="A4" s="55" t="s">
        <v>98</v>
      </c>
      <c r="B4" s="55" t="s">
        <v>99</v>
      </c>
      <c r="D4" s="130" t="s">
        <v>105</v>
      </c>
      <c r="E4" s="131" t="s">
        <v>217</v>
      </c>
      <c r="F4" s="132" t="s">
        <v>218</v>
      </c>
      <c r="G4" s="131" t="s">
        <v>219</v>
      </c>
      <c r="H4" s="131" t="s">
        <v>217</v>
      </c>
      <c r="I4" s="131" t="s">
        <v>220</v>
      </c>
      <c r="J4" s="132" t="s">
        <v>221</v>
      </c>
    </row>
    <row r="5">
      <c r="A5" s="71"/>
      <c r="B5" s="133"/>
    </row>
    <row r="6">
      <c r="A6" s="71"/>
      <c r="B6" s="133"/>
      <c r="D6" s="34" t="s">
        <v>211</v>
      </c>
      <c r="F6" s="34" t="s">
        <v>212</v>
      </c>
      <c r="G6" s="134"/>
      <c r="H6" s="34" t="s">
        <v>213</v>
      </c>
      <c r="I6" s="134"/>
      <c r="J6" s="34" t="s">
        <v>214</v>
      </c>
      <c r="K6" s="134"/>
      <c r="L6" s="34" t="s">
        <v>215</v>
      </c>
      <c r="M6" s="134"/>
      <c r="N6" s="34" t="s">
        <v>216</v>
      </c>
      <c r="O6" s="135"/>
    </row>
    <row r="7">
      <c r="A7" s="71"/>
      <c r="B7" s="133"/>
      <c r="D7" s="136" t="s">
        <v>101</v>
      </c>
      <c r="E7" s="58"/>
      <c r="F7" s="136" t="s">
        <v>101</v>
      </c>
      <c r="G7" s="120"/>
      <c r="H7" s="136" t="s">
        <v>101</v>
      </c>
      <c r="I7" s="58"/>
      <c r="J7" s="136" t="s">
        <v>101</v>
      </c>
      <c r="K7" s="58"/>
      <c r="L7" s="136" t="s">
        <v>101</v>
      </c>
      <c r="M7" s="58"/>
      <c r="N7" s="136" t="s">
        <v>101</v>
      </c>
      <c r="O7" s="58"/>
    </row>
    <row r="8">
      <c r="A8" s="71"/>
      <c r="B8" s="133"/>
      <c r="D8" s="137" t="s">
        <v>102</v>
      </c>
      <c r="E8" s="138" t="s">
        <v>103</v>
      </c>
      <c r="F8" s="137" t="s">
        <v>102</v>
      </c>
      <c r="G8" s="138" t="s">
        <v>103</v>
      </c>
      <c r="H8" s="137" t="s">
        <v>102</v>
      </c>
      <c r="I8" s="138" t="s">
        <v>103</v>
      </c>
      <c r="J8" s="137" t="s">
        <v>102</v>
      </c>
      <c r="K8" s="138" t="s">
        <v>103</v>
      </c>
      <c r="L8" s="137" t="s">
        <v>102</v>
      </c>
      <c r="M8" s="138" t="s">
        <v>103</v>
      </c>
      <c r="N8" s="137" t="s">
        <v>102</v>
      </c>
      <c r="O8" s="138" t="s">
        <v>103</v>
      </c>
    </row>
    <row r="9">
      <c r="A9" s="71"/>
      <c r="B9" s="133"/>
      <c r="D9" s="61" t="s">
        <v>104</v>
      </c>
      <c r="E9" s="62">
        <v>4.0</v>
      </c>
      <c r="F9" s="61" t="s">
        <v>104</v>
      </c>
      <c r="G9" s="112" t="s">
        <v>222</v>
      </c>
      <c r="H9" s="61" t="s">
        <v>104</v>
      </c>
      <c r="I9" s="62">
        <v>23.0</v>
      </c>
      <c r="J9" s="61" t="s">
        <v>104</v>
      </c>
      <c r="K9" s="62">
        <v>6.0</v>
      </c>
      <c r="L9" s="61" t="s">
        <v>104</v>
      </c>
      <c r="M9" s="112" t="s">
        <v>223</v>
      </c>
      <c r="N9" s="61" t="s">
        <v>104</v>
      </c>
      <c r="O9" s="112" t="s">
        <v>224</v>
      </c>
    </row>
    <row r="10">
      <c r="A10" s="71"/>
      <c r="B10" s="133"/>
      <c r="D10" s="61" t="s">
        <v>105</v>
      </c>
      <c r="E10" s="63" t="s">
        <v>217</v>
      </c>
      <c r="F10" s="61" t="s">
        <v>105</v>
      </c>
      <c r="G10" s="63" t="s">
        <v>218</v>
      </c>
      <c r="H10" s="61" t="s">
        <v>105</v>
      </c>
      <c r="I10" s="63" t="s">
        <v>219</v>
      </c>
      <c r="J10" s="61" t="s">
        <v>105</v>
      </c>
      <c r="K10" s="63" t="s">
        <v>217</v>
      </c>
      <c r="L10" s="139" t="s">
        <v>105</v>
      </c>
      <c r="M10" s="63" t="s">
        <v>220</v>
      </c>
      <c r="N10" s="61" t="s">
        <v>105</v>
      </c>
      <c r="O10" s="63" t="s">
        <v>221</v>
      </c>
    </row>
    <row r="11">
      <c r="A11" s="71"/>
      <c r="B11" s="133"/>
      <c r="D11" s="61" t="s">
        <v>107</v>
      </c>
      <c r="E11" s="62">
        <v>0.0</v>
      </c>
      <c r="F11" s="61" t="s">
        <v>107</v>
      </c>
      <c r="G11" s="62">
        <v>0.0</v>
      </c>
      <c r="H11" s="61" t="s">
        <v>107</v>
      </c>
      <c r="I11" s="112">
        <v>0.0</v>
      </c>
      <c r="J11" s="61" t="s">
        <v>107</v>
      </c>
      <c r="K11" s="62">
        <v>0.0</v>
      </c>
      <c r="L11" s="61" t="s">
        <v>107</v>
      </c>
      <c r="M11" s="112">
        <v>0.0</v>
      </c>
      <c r="N11" s="61" t="s">
        <v>107</v>
      </c>
      <c r="O11" s="112">
        <v>0.0</v>
      </c>
    </row>
    <row r="12">
      <c r="A12" s="71"/>
      <c r="B12" s="133"/>
      <c r="D12" s="61" t="s">
        <v>108</v>
      </c>
      <c r="E12" s="65">
        <v>-1.500042424E9</v>
      </c>
      <c r="F12" s="61" t="s">
        <v>108</v>
      </c>
      <c r="G12" s="65">
        <v>5.00003113E8</v>
      </c>
      <c r="H12" s="61" t="s">
        <v>108</v>
      </c>
      <c r="I12" s="113">
        <v>-2.49998599E8</v>
      </c>
      <c r="J12" s="61" t="s">
        <v>108</v>
      </c>
      <c r="K12" s="65">
        <v>-1.500034689E9</v>
      </c>
      <c r="L12" s="61" t="s">
        <v>108</v>
      </c>
      <c r="M12" s="113">
        <v>-2.999980408E9</v>
      </c>
      <c r="N12" s="61" t="s">
        <v>108</v>
      </c>
      <c r="O12" s="113">
        <v>5.00034711E8</v>
      </c>
    </row>
    <row r="13">
      <c r="A13" s="71"/>
      <c r="B13" s="133"/>
      <c r="D13" s="61" t="s">
        <v>109</v>
      </c>
      <c r="E13" s="65">
        <v>-9.99995048E8</v>
      </c>
      <c r="F13" s="61" t="s">
        <v>109</v>
      </c>
      <c r="G13" s="65">
        <v>2.000053832E9</v>
      </c>
      <c r="H13" s="61" t="s">
        <v>109</v>
      </c>
      <c r="I13" s="112" t="s">
        <v>225</v>
      </c>
      <c r="J13" s="61" t="s">
        <v>109</v>
      </c>
      <c r="K13" s="65">
        <v>9.99956883E8</v>
      </c>
      <c r="L13" s="61" t="s">
        <v>109</v>
      </c>
      <c r="M13" s="113">
        <v>1.744415575E9</v>
      </c>
      <c r="N13" s="61" t="s">
        <v>109</v>
      </c>
      <c r="O13" s="113">
        <v>2.500083684E9</v>
      </c>
    </row>
    <row r="14">
      <c r="A14" s="71"/>
      <c r="B14" s="133"/>
      <c r="D14" s="61" t="s">
        <v>110</v>
      </c>
      <c r="E14" s="65">
        <v>2.000035204E9</v>
      </c>
      <c r="F14" s="61" t="s">
        <v>110</v>
      </c>
      <c r="G14" s="65">
        <v>4.000007101E9</v>
      </c>
      <c r="H14" s="61" t="s">
        <v>110</v>
      </c>
      <c r="I14" s="113">
        <v>3.49998599E8</v>
      </c>
      <c r="J14" s="61" t="s">
        <v>110</v>
      </c>
      <c r="K14" s="65">
        <v>2.000049145E9</v>
      </c>
      <c r="L14" s="61" t="s">
        <v>110</v>
      </c>
      <c r="M14" s="113">
        <v>6.499959429E9</v>
      </c>
      <c r="N14" s="61" t="s">
        <v>110</v>
      </c>
      <c r="O14" s="113">
        <v>5.499945098E9</v>
      </c>
    </row>
    <row r="15">
      <c r="D15" s="66" t="s">
        <v>111</v>
      </c>
      <c r="E15" s="67" t="s">
        <v>226</v>
      </c>
      <c r="F15" s="66" t="s">
        <v>111</v>
      </c>
      <c r="G15" s="67" t="s">
        <v>112</v>
      </c>
      <c r="H15" s="66" t="s">
        <v>111</v>
      </c>
      <c r="I15" s="67" t="s">
        <v>112</v>
      </c>
      <c r="J15" s="66" t="s">
        <v>111</v>
      </c>
      <c r="K15" s="67" t="s">
        <v>226</v>
      </c>
      <c r="L15" s="66" t="s">
        <v>111</v>
      </c>
      <c r="M15" s="67" t="s">
        <v>112</v>
      </c>
      <c r="N15" s="66" t="s">
        <v>111</v>
      </c>
      <c r="O15" s="67" t="s">
        <v>112</v>
      </c>
    </row>
    <row r="16">
      <c r="A16" s="34" t="s">
        <v>227</v>
      </c>
    </row>
    <row r="18">
      <c r="A18" s="140" t="s">
        <v>94</v>
      </c>
      <c r="B18" s="100"/>
      <c r="C18" s="100"/>
      <c r="D18" s="100"/>
      <c r="E18" s="100"/>
      <c r="F18" s="100"/>
      <c r="G18" s="100"/>
      <c r="H18" s="100"/>
      <c r="I18" s="100"/>
      <c r="J18" s="100"/>
      <c r="K18" s="100"/>
      <c r="L18" s="50"/>
    </row>
    <row r="19">
      <c r="A19" s="141" t="s">
        <v>211</v>
      </c>
      <c r="B19" s="50"/>
      <c r="C19" s="127" t="s">
        <v>212</v>
      </c>
      <c r="D19" s="50"/>
      <c r="E19" s="142" t="s">
        <v>213</v>
      </c>
      <c r="F19" s="50"/>
      <c r="G19" s="99" t="s">
        <v>214</v>
      </c>
      <c r="H19" s="50"/>
      <c r="I19" s="143" t="s">
        <v>215</v>
      </c>
      <c r="J19" s="50"/>
      <c r="K19" s="144" t="s">
        <v>216</v>
      </c>
      <c r="L19" s="50"/>
    </row>
    <row r="20">
      <c r="A20" s="145" t="s">
        <v>98</v>
      </c>
      <c r="B20" s="145" t="s">
        <v>99</v>
      </c>
      <c r="C20" s="146" t="s">
        <v>98</v>
      </c>
      <c r="D20" s="146" t="s">
        <v>99</v>
      </c>
      <c r="E20" s="147" t="s">
        <v>98</v>
      </c>
      <c r="F20" s="147" t="s">
        <v>99</v>
      </c>
      <c r="G20" s="148" t="s">
        <v>98</v>
      </c>
      <c r="H20" s="148" t="s">
        <v>99</v>
      </c>
      <c r="I20" s="149" t="s">
        <v>98</v>
      </c>
      <c r="J20" s="149" t="s">
        <v>99</v>
      </c>
      <c r="K20" s="150" t="s">
        <v>98</v>
      </c>
      <c r="L20" s="150" t="s">
        <v>99</v>
      </c>
    </row>
    <row r="21">
      <c r="A21" s="151">
        <v>54.0</v>
      </c>
      <c r="B21" s="151">
        <v>54.0</v>
      </c>
      <c r="C21" s="151">
        <v>37.0</v>
      </c>
      <c r="D21" s="151">
        <v>35.0</v>
      </c>
      <c r="E21" s="151">
        <v>64.0</v>
      </c>
      <c r="F21" s="151">
        <v>62.0</v>
      </c>
      <c r="G21" s="152">
        <v>33.0</v>
      </c>
      <c r="H21" s="151">
        <v>33.0</v>
      </c>
      <c r="I21" s="151">
        <v>59.0</v>
      </c>
      <c r="J21" s="154">
        <v>58.0</v>
      </c>
      <c r="K21" s="151">
        <v>50.0</v>
      </c>
      <c r="L21" s="151">
        <v>48.0</v>
      </c>
    </row>
    <row r="22">
      <c r="A22" s="151">
        <v>62.0</v>
      </c>
      <c r="B22" s="151">
        <v>57.0</v>
      </c>
      <c r="C22" s="151">
        <v>15.0</v>
      </c>
      <c r="D22" s="151">
        <v>13.0</v>
      </c>
      <c r="E22" s="151">
        <v>54.0</v>
      </c>
      <c r="F22" s="151">
        <v>55.0</v>
      </c>
      <c r="G22" s="152">
        <v>30.0</v>
      </c>
      <c r="H22" s="151">
        <v>27.0</v>
      </c>
      <c r="I22" s="151">
        <v>39.0</v>
      </c>
      <c r="J22" s="151">
        <v>36.0</v>
      </c>
      <c r="K22" s="151">
        <v>28.0</v>
      </c>
      <c r="L22" s="151">
        <v>27.0</v>
      </c>
    </row>
    <row r="23">
      <c r="A23" s="151">
        <v>54.0</v>
      </c>
      <c r="B23" s="151">
        <v>54.0</v>
      </c>
      <c r="C23" s="151">
        <v>15.0</v>
      </c>
      <c r="D23" s="151">
        <v>16.0</v>
      </c>
      <c r="E23" s="151">
        <v>58.0</v>
      </c>
      <c r="F23" s="151">
        <v>53.0</v>
      </c>
      <c r="G23" s="152">
        <v>33.0</v>
      </c>
      <c r="H23" s="151">
        <v>33.0</v>
      </c>
      <c r="I23" s="151">
        <v>38.0</v>
      </c>
      <c r="J23" s="151">
        <v>35.0</v>
      </c>
      <c r="K23" s="151">
        <v>26.0</v>
      </c>
      <c r="L23" s="151">
        <v>26.0</v>
      </c>
    </row>
    <row r="24">
      <c r="A24" s="151">
        <v>60.0</v>
      </c>
      <c r="B24" s="151">
        <v>61.0</v>
      </c>
      <c r="C24" s="151">
        <v>27.0</v>
      </c>
      <c r="D24" s="151">
        <v>23.0</v>
      </c>
      <c r="E24" s="151">
        <v>56.0</v>
      </c>
      <c r="F24" s="151">
        <v>57.0</v>
      </c>
      <c r="G24" s="152">
        <v>29.0</v>
      </c>
      <c r="H24" s="151">
        <v>29.0</v>
      </c>
      <c r="I24" s="151">
        <v>78.0</v>
      </c>
      <c r="J24" s="151">
        <v>68.0</v>
      </c>
      <c r="K24" s="151">
        <v>55.0</v>
      </c>
      <c r="L24" s="151">
        <v>47.0</v>
      </c>
    </row>
    <row r="25">
      <c r="A25" s="151">
        <v>54.0</v>
      </c>
      <c r="B25" s="151">
        <v>54.0</v>
      </c>
      <c r="C25" s="151">
        <v>19.0</v>
      </c>
      <c r="D25" s="151">
        <v>17.0</v>
      </c>
      <c r="E25" s="151">
        <v>56.0</v>
      </c>
      <c r="F25" s="151">
        <v>57.0</v>
      </c>
      <c r="G25" s="152">
        <v>33.0</v>
      </c>
      <c r="H25" s="151">
        <v>33.0</v>
      </c>
      <c r="I25" s="151">
        <v>40.0</v>
      </c>
      <c r="J25" s="151">
        <v>34.0</v>
      </c>
      <c r="K25" s="151">
        <v>30.0</v>
      </c>
      <c r="L25" s="151">
        <v>26.0</v>
      </c>
    </row>
    <row r="26">
      <c r="A26" s="151">
        <v>55.0</v>
      </c>
      <c r="B26" s="151">
        <v>55.0</v>
      </c>
      <c r="C26" s="151">
        <v>20.0</v>
      </c>
      <c r="D26" s="151">
        <v>14.0</v>
      </c>
      <c r="E26" s="151">
        <v>58.0</v>
      </c>
      <c r="F26" s="151">
        <v>56.0</v>
      </c>
      <c r="G26" s="152">
        <v>33.0</v>
      </c>
      <c r="H26" s="151">
        <v>33.0</v>
      </c>
      <c r="I26" s="151">
        <v>42.0</v>
      </c>
      <c r="J26" s="151">
        <v>43.0</v>
      </c>
      <c r="K26" s="151">
        <v>29.0</v>
      </c>
      <c r="L26" s="151">
        <v>27.0</v>
      </c>
    </row>
    <row r="27">
      <c r="A27" s="151">
        <v>63.0</v>
      </c>
      <c r="B27" s="151">
        <v>65.0</v>
      </c>
      <c r="C27" s="151">
        <v>23.0</v>
      </c>
      <c r="D27" s="151">
        <v>19.0</v>
      </c>
      <c r="E27" s="151">
        <v>54.0</v>
      </c>
      <c r="F27" s="151">
        <v>52.0</v>
      </c>
      <c r="G27" s="152">
        <v>32.0</v>
      </c>
      <c r="H27" s="151">
        <v>31.0</v>
      </c>
      <c r="I27" s="151">
        <v>41.0</v>
      </c>
      <c r="J27" s="151">
        <v>41.0</v>
      </c>
      <c r="K27" s="151">
        <v>34.0</v>
      </c>
      <c r="L27" s="151">
        <v>31.0</v>
      </c>
    </row>
    <row r="28">
      <c r="A28" s="151">
        <v>55.0</v>
      </c>
      <c r="B28" s="151">
        <v>55.0</v>
      </c>
      <c r="C28" s="151">
        <v>16.0</v>
      </c>
      <c r="D28" s="151">
        <v>14.0</v>
      </c>
      <c r="E28" s="151">
        <v>52.0</v>
      </c>
      <c r="F28" s="151">
        <v>52.0</v>
      </c>
      <c r="G28" s="152">
        <v>33.0</v>
      </c>
      <c r="H28" s="151">
        <v>32.0</v>
      </c>
      <c r="I28" s="151">
        <v>43.0</v>
      </c>
      <c r="J28" s="151">
        <v>50.0</v>
      </c>
      <c r="K28" s="151">
        <v>29.0</v>
      </c>
      <c r="L28" s="151">
        <v>29.0</v>
      </c>
    </row>
    <row r="29">
      <c r="A29" s="151">
        <v>63.0</v>
      </c>
      <c r="B29" s="151">
        <v>64.0</v>
      </c>
      <c r="C29" s="151">
        <v>15.0</v>
      </c>
      <c r="D29" s="151">
        <v>15.0</v>
      </c>
      <c r="E29" s="151">
        <v>51.0</v>
      </c>
      <c r="F29" s="151">
        <v>55.0</v>
      </c>
      <c r="G29" s="152">
        <v>23.0</v>
      </c>
      <c r="H29" s="151">
        <v>27.0</v>
      </c>
      <c r="I29" s="151">
        <v>42.0</v>
      </c>
      <c r="J29" s="151">
        <v>42.0</v>
      </c>
      <c r="K29" s="151">
        <v>34.0</v>
      </c>
      <c r="L29" s="151">
        <v>31.0</v>
      </c>
    </row>
    <row r="30">
      <c r="A30" s="151">
        <v>55.0</v>
      </c>
      <c r="B30" s="151">
        <v>55.0</v>
      </c>
      <c r="C30" s="151">
        <v>16.0</v>
      </c>
      <c r="D30" s="151">
        <v>15.0</v>
      </c>
      <c r="E30" s="151">
        <v>58.0</v>
      </c>
      <c r="F30" s="151">
        <v>58.0</v>
      </c>
      <c r="G30" s="152">
        <v>33.0</v>
      </c>
      <c r="H30" s="151">
        <v>33.0</v>
      </c>
      <c r="I30" s="151">
        <v>58.0</v>
      </c>
      <c r="J30" s="151">
        <v>60.0</v>
      </c>
      <c r="K30" s="151">
        <v>33.0</v>
      </c>
      <c r="L30" s="151">
        <v>34.0</v>
      </c>
    </row>
  </sheetData>
  <mergeCells count="18">
    <mergeCell ref="G19:H19"/>
    <mergeCell ref="E19:F19"/>
    <mergeCell ref="A19:B19"/>
    <mergeCell ref="C19:D19"/>
    <mergeCell ref="I19:J19"/>
    <mergeCell ref="K19:L19"/>
    <mergeCell ref="A18:L18"/>
    <mergeCell ref="N7:O7"/>
    <mergeCell ref="L7:M7"/>
    <mergeCell ref="J7:K7"/>
    <mergeCell ref="D7:E7"/>
    <mergeCell ref="D6:E6"/>
    <mergeCell ref="A2:B2"/>
    <mergeCell ref="A1:B1"/>
    <mergeCell ref="H7:I7"/>
    <mergeCell ref="F7:G7"/>
    <mergeCell ref="A3:B3"/>
    <mergeCell ref="D2:J2"/>
  </mergeCells>
  <conditionalFormatting sqref="A18:A30 C19:C20 E19:E20 G19:G20 I19:I20 K19:K20">
    <cfRule type="notContainsBlanks" dxfId="1" priority="1">
      <formula>LEN(TRIM(A18))&gt;0</formula>
    </cfRule>
  </conditionalFormatting>
  <conditionalFormatting sqref="A18:A30 C19:C20 E19:E20 G19:G20 I19:I20 K19:K20">
    <cfRule type="timePeriod" dxfId="1" priority="2" timePeriod="today"/>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153" t="s">
        <v>228</v>
      </c>
      <c r="B1" s="155" t="s">
        <v>115</v>
      </c>
      <c r="C1" s="155" t="s">
        <v>229</v>
      </c>
      <c r="D1" s="155" t="s">
        <v>230</v>
      </c>
      <c r="E1" s="155" t="s">
        <v>231</v>
      </c>
      <c r="F1" s="155" t="s">
        <v>232</v>
      </c>
      <c r="G1" s="155" t="s">
        <v>233</v>
      </c>
    </row>
    <row r="2">
      <c r="A2" s="156"/>
      <c r="B2" s="156"/>
    </row>
    <row r="13">
      <c r="A13" s="157" t="s">
        <v>187</v>
      </c>
    </row>
    <row r="14">
      <c r="A14" s="158" t="s">
        <v>234</v>
      </c>
      <c r="B14" s="159" t="s">
        <v>235</v>
      </c>
      <c r="C14" s="100"/>
      <c r="D14" s="50"/>
    </row>
    <row r="15">
      <c r="A15" s="158" t="s">
        <v>236</v>
      </c>
      <c r="B15" s="159" t="s">
        <v>237</v>
      </c>
      <c r="C15" s="100"/>
      <c r="D15" s="50"/>
    </row>
    <row r="16">
      <c r="A16" s="158" t="s">
        <v>238</v>
      </c>
      <c r="B16" s="159" t="s">
        <v>239</v>
      </c>
      <c r="C16" s="100"/>
      <c r="D16" s="50"/>
    </row>
    <row r="17">
      <c r="A17" s="158" t="s">
        <v>240</v>
      </c>
      <c r="B17" s="159" t="s">
        <v>241</v>
      </c>
      <c r="C17" s="100"/>
      <c r="D17" s="50"/>
    </row>
    <row r="21">
      <c r="A21" s="160" t="s">
        <v>94</v>
      </c>
    </row>
    <row r="22">
      <c r="A22" s="118" t="s">
        <v>230</v>
      </c>
      <c r="B22" s="50"/>
      <c r="C22" s="118" t="s">
        <v>231</v>
      </c>
      <c r="D22" s="50"/>
      <c r="E22" s="118" t="s">
        <v>232</v>
      </c>
      <c r="F22" s="50"/>
      <c r="G22" s="118" t="s">
        <v>233</v>
      </c>
      <c r="H22" s="50"/>
    </row>
    <row r="23">
      <c r="A23" s="154" t="s">
        <v>98</v>
      </c>
      <c r="B23" s="154" t="s">
        <v>99</v>
      </c>
      <c r="C23" s="154" t="s">
        <v>98</v>
      </c>
      <c r="D23" s="154" t="s">
        <v>99</v>
      </c>
      <c r="E23" s="154" t="s">
        <v>98</v>
      </c>
      <c r="F23" s="154" t="s">
        <v>99</v>
      </c>
      <c r="G23" s="154" t="s">
        <v>98</v>
      </c>
      <c r="H23" s="154" t="s">
        <v>99</v>
      </c>
    </row>
    <row r="24">
      <c r="A24" s="31"/>
      <c r="B24" s="31"/>
      <c r="C24" s="31"/>
      <c r="D24" s="31"/>
      <c r="E24" s="31"/>
      <c r="F24" s="31"/>
      <c r="G24" s="31"/>
      <c r="H24" s="31"/>
    </row>
    <row r="25">
      <c r="A25" s="31"/>
      <c r="B25" s="31"/>
      <c r="C25" s="31"/>
      <c r="D25" s="31"/>
      <c r="E25" s="31"/>
      <c r="F25" s="31"/>
      <c r="G25" s="31"/>
      <c r="H25" s="31"/>
    </row>
    <row r="26">
      <c r="A26" s="31"/>
      <c r="B26" s="31"/>
      <c r="C26" s="31"/>
      <c r="D26" s="31"/>
      <c r="E26" s="31"/>
      <c r="F26" s="31"/>
      <c r="G26" s="31"/>
      <c r="H26" s="31"/>
    </row>
    <row r="27">
      <c r="A27" s="31"/>
      <c r="B27" s="31"/>
      <c r="C27" s="31"/>
      <c r="D27" s="31"/>
      <c r="E27" s="31"/>
      <c r="F27" s="31"/>
      <c r="G27" s="31"/>
      <c r="H27" s="31"/>
    </row>
    <row r="28">
      <c r="A28" s="31"/>
      <c r="B28" s="31"/>
      <c r="C28" s="31"/>
      <c r="D28" s="31"/>
      <c r="E28" s="31"/>
      <c r="F28" s="31"/>
      <c r="G28" s="31"/>
      <c r="H28" s="31"/>
    </row>
    <row r="29">
      <c r="A29" s="31"/>
      <c r="B29" s="31"/>
      <c r="C29" s="31"/>
      <c r="D29" s="31"/>
      <c r="E29" s="31"/>
      <c r="F29" s="31"/>
      <c r="G29" s="31"/>
      <c r="H29" s="31"/>
    </row>
    <row r="30">
      <c r="A30" s="31"/>
      <c r="B30" s="31"/>
      <c r="C30" s="31"/>
      <c r="D30" s="31"/>
      <c r="E30" s="31"/>
      <c r="F30" s="31"/>
      <c r="G30" s="31"/>
      <c r="H30" s="31"/>
    </row>
    <row r="31">
      <c r="A31" s="31"/>
      <c r="B31" s="31"/>
      <c r="C31" s="31"/>
      <c r="D31" s="31"/>
      <c r="E31" s="31"/>
      <c r="F31" s="31"/>
      <c r="G31" s="31"/>
      <c r="H31" s="31"/>
    </row>
    <row r="32">
      <c r="A32" s="31"/>
      <c r="B32" s="31"/>
      <c r="C32" s="31"/>
      <c r="D32" s="31"/>
      <c r="E32" s="31"/>
      <c r="F32" s="31"/>
      <c r="G32" s="31"/>
      <c r="H32" s="31"/>
    </row>
    <row r="33">
      <c r="A33" s="31"/>
      <c r="B33" s="31"/>
      <c r="C33" s="31"/>
      <c r="D33" s="31"/>
      <c r="E33" s="31"/>
      <c r="F33" s="31"/>
      <c r="G33" s="31"/>
      <c r="H33" s="31"/>
    </row>
  </sheetData>
  <mergeCells count="9">
    <mergeCell ref="G22:H22"/>
    <mergeCell ref="A21:H21"/>
    <mergeCell ref="B14:D14"/>
    <mergeCell ref="B15:D15"/>
    <mergeCell ref="B16:D16"/>
    <mergeCell ref="B17:D17"/>
    <mergeCell ref="C22:D22"/>
    <mergeCell ref="A22:B22"/>
    <mergeCell ref="E22:F22"/>
  </mergeCells>
  <conditionalFormatting sqref="A1">
    <cfRule type="notContainsBlanks" dxfId="1" priority="1">
      <formula>LEN(TRIM(A1))&gt;0</formula>
    </cfRule>
  </conditionalFormatting>
  <conditionalFormatting sqref="A1">
    <cfRule type="timePeriod" dxfId="1" priority="2" timePeriod="today"/>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sheetData>
    <row r="1">
      <c r="A1" s="153">
        <v>0.0</v>
      </c>
      <c r="B1" s="155" t="s">
        <v>115</v>
      </c>
      <c r="C1" s="155" t="s">
        <v>290</v>
      </c>
      <c r="D1" s="155" t="s">
        <v>291</v>
      </c>
      <c r="E1" s="155" t="s">
        <v>259</v>
      </c>
      <c r="F1" s="155" t="s">
        <v>292</v>
      </c>
      <c r="G1" s="155" t="s">
        <v>293</v>
      </c>
      <c r="H1" s="155" t="s">
        <v>253</v>
      </c>
      <c r="I1" s="155" t="s">
        <v>260</v>
      </c>
    </row>
    <row r="2">
      <c r="A2" s="2"/>
      <c r="B2" s="182" t="s">
        <v>30</v>
      </c>
      <c r="C2" s="182" t="s">
        <v>294</v>
      </c>
      <c r="D2" s="182">
        <v>1.0</v>
      </c>
      <c r="E2" s="199">
        <v>117.0</v>
      </c>
      <c r="F2" s="200">
        <v>3.0</v>
      </c>
      <c r="G2" s="200">
        <v>2.0</v>
      </c>
      <c r="H2" s="200">
        <v>7.0</v>
      </c>
      <c r="I2" s="201">
        <v>0.0</v>
      </c>
    </row>
    <row r="3">
      <c r="A3" s="2"/>
      <c r="B3" s="182" t="s">
        <v>30</v>
      </c>
      <c r="C3" s="182" t="s">
        <v>294</v>
      </c>
      <c r="D3" s="182">
        <v>2.0</v>
      </c>
      <c r="E3" s="202">
        <v>470.0</v>
      </c>
      <c r="F3" s="2">
        <v>3.0</v>
      </c>
      <c r="G3" s="2">
        <v>1.0</v>
      </c>
      <c r="H3" s="2">
        <v>4.0</v>
      </c>
      <c r="I3" s="203">
        <v>0.0</v>
      </c>
    </row>
    <row r="4">
      <c r="B4" s="182" t="s">
        <v>30</v>
      </c>
      <c r="C4" s="182" t="s">
        <v>295</v>
      </c>
      <c r="D4" s="182">
        <v>1.0</v>
      </c>
      <c r="E4" s="202">
        <v>110.0</v>
      </c>
      <c r="F4" s="2">
        <v>3.0</v>
      </c>
      <c r="G4" s="2">
        <v>1.0</v>
      </c>
      <c r="H4" s="2">
        <v>6.0</v>
      </c>
      <c r="I4" s="203">
        <v>0.0</v>
      </c>
    </row>
    <row r="5">
      <c r="B5" s="182" t="s">
        <v>30</v>
      </c>
      <c r="C5" s="182" t="s">
        <v>295</v>
      </c>
      <c r="D5" s="182">
        <v>2.0</v>
      </c>
      <c r="E5" s="204">
        <v>248.0</v>
      </c>
      <c r="F5" s="205">
        <v>3.0</v>
      </c>
      <c r="G5" s="205">
        <v>2.0</v>
      </c>
      <c r="H5" s="205">
        <v>3.0</v>
      </c>
      <c r="I5" s="206">
        <v>0.0</v>
      </c>
    </row>
    <row r="6">
      <c r="B6" s="207" t="s">
        <v>32</v>
      </c>
      <c r="C6" s="207" t="s">
        <v>294</v>
      </c>
      <c r="D6" s="207">
        <v>1.0</v>
      </c>
      <c r="E6" s="199">
        <v>128.0</v>
      </c>
      <c r="F6" s="200">
        <v>3.0</v>
      </c>
      <c r="G6" s="200">
        <v>4.0</v>
      </c>
      <c r="H6" s="200">
        <v>0.0</v>
      </c>
      <c r="I6" s="201">
        <v>0.0</v>
      </c>
    </row>
    <row r="7">
      <c r="B7" s="207" t="s">
        <v>32</v>
      </c>
      <c r="C7" s="207" t="s">
        <v>294</v>
      </c>
      <c r="D7" s="207">
        <v>2.0</v>
      </c>
      <c r="E7" s="202">
        <v>222.0</v>
      </c>
      <c r="F7" s="2">
        <v>3.0</v>
      </c>
      <c r="G7" s="2">
        <v>3.0</v>
      </c>
      <c r="H7" s="2">
        <v>0.0</v>
      </c>
      <c r="I7" s="203">
        <v>0.0</v>
      </c>
    </row>
    <row r="8">
      <c r="B8" s="207" t="s">
        <v>32</v>
      </c>
      <c r="C8" s="207" t="s">
        <v>295</v>
      </c>
      <c r="D8" s="207">
        <v>1.0</v>
      </c>
      <c r="E8" s="202">
        <v>181.0</v>
      </c>
      <c r="F8" s="2">
        <v>3.0</v>
      </c>
      <c r="G8" s="2">
        <v>2.0</v>
      </c>
      <c r="H8" s="2">
        <v>1.0</v>
      </c>
      <c r="I8" s="203">
        <v>0.0</v>
      </c>
    </row>
    <row r="9">
      <c r="B9" s="207" t="s">
        <v>32</v>
      </c>
      <c r="C9" s="207" t="s">
        <v>295</v>
      </c>
      <c r="D9" s="207">
        <v>2.0</v>
      </c>
      <c r="E9" s="202">
        <v>221.0</v>
      </c>
      <c r="F9" s="2">
        <v>3.0</v>
      </c>
      <c r="G9" s="2">
        <v>2.0</v>
      </c>
      <c r="H9" s="2">
        <v>0.0</v>
      </c>
      <c r="I9" s="203">
        <v>0.0</v>
      </c>
    </row>
    <row r="10">
      <c r="B10" s="182" t="s">
        <v>34</v>
      </c>
      <c r="C10" s="182" t="s">
        <v>294</v>
      </c>
      <c r="D10" s="182">
        <v>1.0</v>
      </c>
      <c r="E10" s="208">
        <v>165.0</v>
      </c>
      <c r="F10" s="209">
        <v>3.0</v>
      </c>
      <c r="G10" s="209">
        <v>3.0</v>
      </c>
      <c r="H10" s="209">
        <v>1.0</v>
      </c>
      <c r="I10" s="210">
        <v>0.0</v>
      </c>
    </row>
    <row r="11">
      <c r="B11" s="182" t="s">
        <v>34</v>
      </c>
      <c r="C11" s="182" t="s">
        <v>294</v>
      </c>
      <c r="D11" s="182">
        <v>2.0</v>
      </c>
      <c r="E11" s="211">
        <v>232.0</v>
      </c>
      <c r="F11" s="212">
        <v>3.0</v>
      </c>
      <c r="G11" s="212">
        <v>2.0</v>
      </c>
      <c r="H11" s="212">
        <v>1.0</v>
      </c>
      <c r="I11" s="213">
        <v>0.0</v>
      </c>
    </row>
    <row r="12">
      <c r="B12" s="182" t="s">
        <v>34</v>
      </c>
      <c r="C12" s="182" t="s">
        <v>295</v>
      </c>
      <c r="D12" s="182">
        <v>1.0</v>
      </c>
      <c r="E12" s="211">
        <v>131.0</v>
      </c>
      <c r="F12" s="212">
        <v>3.0</v>
      </c>
      <c r="G12" s="212">
        <v>1.0</v>
      </c>
      <c r="H12" s="212">
        <v>0.0</v>
      </c>
      <c r="I12" s="213">
        <v>0.0</v>
      </c>
    </row>
    <row r="13">
      <c r="B13" s="182" t="s">
        <v>34</v>
      </c>
      <c r="C13" s="182" t="s">
        <v>295</v>
      </c>
      <c r="D13" s="182">
        <v>2.0</v>
      </c>
      <c r="E13" s="214">
        <v>223.0</v>
      </c>
      <c r="F13" s="215">
        <v>3.0</v>
      </c>
      <c r="G13" s="215">
        <v>1.0</v>
      </c>
      <c r="H13" s="215">
        <v>0.0</v>
      </c>
      <c r="I13" s="216">
        <v>0.0</v>
      </c>
    </row>
    <row r="14">
      <c r="B14" s="207" t="s">
        <v>37</v>
      </c>
      <c r="C14" s="207" t="s">
        <v>294</v>
      </c>
      <c r="D14" s="207">
        <v>1.0</v>
      </c>
      <c r="E14" s="208">
        <v>85.0</v>
      </c>
      <c r="F14" s="209">
        <v>3.0</v>
      </c>
      <c r="G14" s="209">
        <v>3.0</v>
      </c>
      <c r="H14" s="209">
        <v>1.0</v>
      </c>
      <c r="I14" s="210">
        <v>0.0</v>
      </c>
    </row>
    <row r="15">
      <c r="B15" s="207" t="s">
        <v>37</v>
      </c>
      <c r="C15" s="207" t="s">
        <v>294</v>
      </c>
      <c r="D15" s="207">
        <v>2.0</v>
      </c>
      <c r="E15" s="211">
        <v>222.0</v>
      </c>
      <c r="F15" s="212">
        <v>3.0</v>
      </c>
      <c r="G15" s="212">
        <v>3.0</v>
      </c>
      <c r="H15" s="212">
        <v>0.0</v>
      </c>
      <c r="I15" s="213">
        <v>0.0</v>
      </c>
    </row>
    <row r="16">
      <c r="B16" s="207" t="s">
        <v>37</v>
      </c>
      <c r="C16" s="207" t="s">
        <v>295</v>
      </c>
      <c r="D16" s="207">
        <v>1.0</v>
      </c>
      <c r="E16" s="211">
        <v>112.0</v>
      </c>
      <c r="F16" s="212">
        <v>3.0</v>
      </c>
      <c r="G16" s="212">
        <v>1.0</v>
      </c>
      <c r="H16" s="212">
        <v>1.0</v>
      </c>
      <c r="I16" s="213">
        <v>0.0</v>
      </c>
    </row>
    <row r="17">
      <c r="B17" s="207" t="s">
        <v>37</v>
      </c>
      <c r="C17" s="207" t="s">
        <v>295</v>
      </c>
      <c r="D17" s="207">
        <v>2.0</v>
      </c>
      <c r="E17" s="214">
        <v>236.0</v>
      </c>
      <c r="F17" s="215">
        <v>3.0</v>
      </c>
      <c r="G17" s="215">
        <v>2.0</v>
      </c>
      <c r="H17" s="215">
        <v>1.0</v>
      </c>
      <c r="I17" s="216">
        <v>0.0</v>
      </c>
    </row>
    <row r="18">
      <c r="B18" s="182" t="s">
        <v>40</v>
      </c>
      <c r="C18" s="182" t="s">
        <v>294</v>
      </c>
      <c r="D18" s="182">
        <v>1.0</v>
      </c>
      <c r="E18" s="199">
        <v>157.0</v>
      </c>
      <c r="F18" s="200">
        <v>3.0</v>
      </c>
      <c r="G18" s="200">
        <v>3.0</v>
      </c>
      <c r="H18" s="200">
        <v>3.0</v>
      </c>
      <c r="I18" s="201">
        <v>0.0</v>
      </c>
    </row>
    <row r="19">
      <c r="B19" s="182" t="s">
        <v>40</v>
      </c>
      <c r="C19" s="182" t="s">
        <v>294</v>
      </c>
      <c r="D19" s="182">
        <v>2.0</v>
      </c>
      <c r="E19" s="202">
        <v>314.0</v>
      </c>
      <c r="F19" s="2">
        <v>3.0</v>
      </c>
      <c r="G19" s="2">
        <v>1.0</v>
      </c>
      <c r="H19" s="2">
        <v>2.0</v>
      </c>
      <c r="I19" s="203">
        <v>0.0</v>
      </c>
    </row>
    <row r="20">
      <c r="B20" s="182" t="s">
        <v>40</v>
      </c>
      <c r="C20" s="182" t="s">
        <v>295</v>
      </c>
      <c r="D20" s="182">
        <v>1.0</v>
      </c>
      <c r="E20" s="202">
        <v>262.0</v>
      </c>
      <c r="F20" s="2">
        <v>3.0</v>
      </c>
      <c r="G20" s="2">
        <v>2.0</v>
      </c>
      <c r="H20" s="2">
        <v>11.0</v>
      </c>
      <c r="I20" s="203">
        <v>0.0</v>
      </c>
    </row>
    <row r="21">
      <c r="B21" s="182" t="s">
        <v>40</v>
      </c>
      <c r="C21" s="182" t="s">
        <v>295</v>
      </c>
      <c r="D21" s="182">
        <v>2.0</v>
      </c>
      <c r="E21" s="204">
        <v>244.0</v>
      </c>
      <c r="F21" s="205">
        <v>3.0</v>
      </c>
      <c r="G21" s="205">
        <v>2.0</v>
      </c>
      <c r="H21" s="205">
        <v>2.0</v>
      </c>
      <c r="I21" s="206">
        <v>0.0</v>
      </c>
    </row>
    <row r="22">
      <c r="B22" s="207" t="s">
        <v>42</v>
      </c>
      <c r="C22" s="207" t="s">
        <v>294</v>
      </c>
      <c r="D22" s="207">
        <v>1.0</v>
      </c>
      <c r="E22" s="199">
        <v>203.0</v>
      </c>
      <c r="F22" s="200">
        <v>3.0</v>
      </c>
      <c r="G22" s="200">
        <v>2.0</v>
      </c>
      <c r="H22" s="200">
        <v>2.0</v>
      </c>
      <c r="I22" s="201">
        <v>0.0</v>
      </c>
    </row>
    <row r="23">
      <c r="B23" s="207" t="s">
        <v>42</v>
      </c>
      <c r="C23" s="207" t="s">
        <v>294</v>
      </c>
      <c r="D23" s="207">
        <v>2.0</v>
      </c>
      <c r="E23" s="202">
        <v>244.0</v>
      </c>
      <c r="F23" s="2">
        <v>3.0</v>
      </c>
      <c r="G23" s="2">
        <v>1.0</v>
      </c>
      <c r="H23" s="2">
        <v>2.0</v>
      </c>
      <c r="I23" s="203">
        <v>1.0</v>
      </c>
    </row>
    <row r="24">
      <c r="B24" s="207" t="s">
        <v>42</v>
      </c>
      <c r="C24" s="207" t="s">
        <v>295</v>
      </c>
      <c r="D24" s="207">
        <v>1.0</v>
      </c>
      <c r="E24" s="202">
        <v>242.0</v>
      </c>
      <c r="F24" s="2">
        <v>3.0</v>
      </c>
      <c r="G24" s="2">
        <v>1.0</v>
      </c>
      <c r="H24" s="2">
        <v>12.0</v>
      </c>
      <c r="I24" s="203">
        <v>0.0</v>
      </c>
    </row>
    <row r="25">
      <c r="B25" s="207" t="s">
        <v>42</v>
      </c>
      <c r="C25" s="207" t="s">
        <v>295</v>
      </c>
      <c r="D25" s="207">
        <v>2.0</v>
      </c>
      <c r="E25" s="202">
        <v>347.0</v>
      </c>
      <c r="F25" s="2">
        <v>3.0</v>
      </c>
      <c r="G25" s="2">
        <v>3.0</v>
      </c>
      <c r="H25" s="2">
        <v>7.0</v>
      </c>
      <c r="I25" s="203">
        <v>0.0</v>
      </c>
    </row>
    <row r="26">
      <c r="B26" s="182" t="s">
        <v>49</v>
      </c>
      <c r="C26" s="182" t="s">
        <v>294</v>
      </c>
      <c r="D26" s="182">
        <v>1.0</v>
      </c>
      <c r="E26" s="208">
        <v>120.0</v>
      </c>
      <c r="F26" s="209">
        <v>3.0</v>
      </c>
      <c r="G26" s="209">
        <v>1.0</v>
      </c>
      <c r="H26" s="209">
        <v>1.0</v>
      </c>
      <c r="I26" s="210">
        <v>0.0</v>
      </c>
    </row>
    <row r="27">
      <c r="B27" s="182" t="s">
        <v>49</v>
      </c>
      <c r="C27" s="182" t="s">
        <v>294</v>
      </c>
      <c r="D27" s="182">
        <v>2.0</v>
      </c>
      <c r="E27" s="211">
        <v>284.0</v>
      </c>
      <c r="F27" s="212">
        <v>3.0</v>
      </c>
      <c r="G27" s="212">
        <v>2.0</v>
      </c>
      <c r="H27" s="212">
        <v>3.0</v>
      </c>
      <c r="I27" s="213">
        <v>0.0</v>
      </c>
    </row>
    <row r="28">
      <c r="B28" s="182" t="s">
        <v>49</v>
      </c>
      <c r="C28" s="182" t="s">
        <v>295</v>
      </c>
      <c r="D28" s="182">
        <v>1.0</v>
      </c>
      <c r="E28" s="211">
        <v>132.0</v>
      </c>
      <c r="F28" s="212">
        <v>3.0</v>
      </c>
      <c r="G28" s="212">
        <v>1.0</v>
      </c>
      <c r="H28" s="212">
        <v>2.0</v>
      </c>
      <c r="I28" s="213">
        <v>0.0</v>
      </c>
    </row>
    <row r="29">
      <c r="B29" s="182" t="s">
        <v>49</v>
      </c>
      <c r="C29" s="182" t="s">
        <v>295</v>
      </c>
      <c r="D29" s="182">
        <v>2.0</v>
      </c>
      <c r="E29" s="214">
        <v>220.0</v>
      </c>
      <c r="F29" s="215">
        <v>3.0</v>
      </c>
      <c r="G29" s="215">
        <v>2.0</v>
      </c>
      <c r="H29" s="215">
        <v>0.0</v>
      </c>
      <c r="I29" s="216">
        <v>0.0</v>
      </c>
    </row>
    <row r="30">
      <c r="B30" s="207" t="s">
        <v>53</v>
      </c>
      <c r="C30" s="207" t="s">
        <v>294</v>
      </c>
      <c r="D30" s="207">
        <v>1.0</v>
      </c>
      <c r="E30" s="208">
        <v>148.0</v>
      </c>
      <c r="F30" s="209">
        <v>3.0</v>
      </c>
      <c r="G30" s="209">
        <v>3.0</v>
      </c>
      <c r="H30" s="209">
        <v>0.0</v>
      </c>
      <c r="I30" s="210">
        <v>0.0</v>
      </c>
    </row>
    <row r="31">
      <c r="B31" s="207" t="s">
        <v>53</v>
      </c>
      <c r="C31" s="207" t="s">
        <v>294</v>
      </c>
      <c r="D31" s="207">
        <v>2.0</v>
      </c>
      <c r="E31" s="211">
        <v>240.0</v>
      </c>
      <c r="F31" s="212">
        <v>3.0</v>
      </c>
      <c r="G31" s="212">
        <v>2.0</v>
      </c>
      <c r="H31" s="212">
        <v>2.0</v>
      </c>
      <c r="I31" s="213">
        <v>0.0</v>
      </c>
    </row>
    <row r="32">
      <c r="B32" s="207" t="s">
        <v>53</v>
      </c>
      <c r="C32" s="207" t="s">
        <v>295</v>
      </c>
      <c r="D32" s="207">
        <v>1.0</v>
      </c>
      <c r="E32" s="211">
        <v>147.0</v>
      </c>
      <c r="F32" s="212">
        <v>3.0</v>
      </c>
      <c r="G32" s="212">
        <v>1.0</v>
      </c>
      <c r="H32" s="212">
        <v>0.0</v>
      </c>
      <c r="I32" s="213">
        <v>0.0</v>
      </c>
    </row>
    <row r="33">
      <c r="B33" s="207" t="s">
        <v>53</v>
      </c>
      <c r="C33" s="207" t="s">
        <v>295</v>
      </c>
      <c r="D33" s="207">
        <v>2.0</v>
      </c>
      <c r="E33" s="214">
        <v>261.0</v>
      </c>
      <c r="F33" s="215">
        <v>3.0</v>
      </c>
      <c r="G33" s="215">
        <v>1.0</v>
      </c>
      <c r="H33" s="215">
        <v>3.0</v>
      </c>
      <c r="I33" s="216">
        <v>0.0</v>
      </c>
    </row>
    <row r="34">
      <c r="B34" s="182" t="s">
        <v>44</v>
      </c>
      <c r="C34" s="182" t="s">
        <v>294</v>
      </c>
      <c r="D34" s="182">
        <v>1.0</v>
      </c>
      <c r="E34" s="199">
        <v>239.0</v>
      </c>
      <c r="F34" s="200">
        <v>3.0</v>
      </c>
      <c r="G34" s="200">
        <v>3.0</v>
      </c>
      <c r="H34" s="200">
        <v>3.0</v>
      </c>
      <c r="I34" s="201">
        <v>1.0</v>
      </c>
    </row>
    <row r="35">
      <c r="B35" s="182" t="s">
        <v>44</v>
      </c>
      <c r="C35" s="182" t="s">
        <v>294</v>
      </c>
      <c r="D35" s="182">
        <v>2.0</v>
      </c>
      <c r="E35" s="202">
        <v>234.0</v>
      </c>
      <c r="F35" s="2">
        <v>3.0</v>
      </c>
      <c r="G35" s="2">
        <v>1.0</v>
      </c>
      <c r="H35" s="2">
        <v>1.0</v>
      </c>
      <c r="I35" s="203">
        <v>3.0</v>
      </c>
    </row>
    <row r="36">
      <c r="B36" s="182" t="s">
        <v>44</v>
      </c>
      <c r="C36" s="182" t="s">
        <v>295</v>
      </c>
      <c r="D36" s="182">
        <v>1.0</v>
      </c>
      <c r="E36" s="202">
        <v>149.0</v>
      </c>
      <c r="F36" s="2">
        <v>3.0</v>
      </c>
      <c r="G36" s="2">
        <v>2.0</v>
      </c>
      <c r="H36" s="2">
        <v>3.0</v>
      </c>
      <c r="I36" s="203">
        <v>0.0</v>
      </c>
    </row>
    <row r="37">
      <c r="B37" s="182" t="s">
        <v>44</v>
      </c>
      <c r="C37" s="182" t="s">
        <v>295</v>
      </c>
      <c r="D37" s="182">
        <v>2.0</v>
      </c>
      <c r="E37" s="204">
        <v>220.0</v>
      </c>
      <c r="F37" s="205">
        <v>3.0</v>
      </c>
      <c r="G37" s="205">
        <v>1.0</v>
      </c>
      <c r="H37" s="205">
        <v>0.0</v>
      </c>
      <c r="I37" s="206">
        <v>0.0</v>
      </c>
    </row>
    <row r="38">
      <c r="B38" s="207" t="s">
        <v>46</v>
      </c>
      <c r="C38" s="207" t="s">
        <v>294</v>
      </c>
      <c r="D38" s="207">
        <v>1.0</v>
      </c>
      <c r="E38" s="199">
        <v>92.0</v>
      </c>
      <c r="F38" s="200">
        <v>3.0</v>
      </c>
      <c r="G38" s="200">
        <v>1.0</v>
      </c>
      <c r="H38" s="200">
        <v>0.0</v>
      </c>
      <c r="I38" s="201">
        <v>0.0</v>
      </c>
    </row>
    <row r="39">
      <c r="B39" s="207" t="s">
        <v>46</v>
      </c>
      <c r="C39" s="207" t="s">
        <v>294</v>
      </c>
      <c r="D39" s="207">
        <v>2.0</v>
      </c>
      <c r="E39" s="202">
        <v>221.0</v>
      </c>
      <c r="F39" s="2">
        <v>3.0</v>
      </c>
      <c r="G39" s="2">
        <v>3.0</v>
      </c>
      <c r="H39" s="2">
        <v>0.0</v>
      </c>
      <c r="I39" s="203">
        <v>0.0</v>
      </c>
    </row>
    <row r="40">
      <c r="B40" s="207" t="s">
        <v>46</v>
      </c>
      <c r="C40" s="207" t="s">
        <v>295</v>
      </c>
      <c r="D40" s="207">
        <v>1.0</v>
      </c>
      <c r="E40" s="202">
        <v>121.0</v>
      </c>
      <c r="F40" s="2">
        <v>3.0</v>
      </c>
      <c r="G40" s="2">
        <v>2.0</v>
      </c>
      <c r="H40" s="2">
        <v>1.0</v>
      </c>
      <c r="I40" s="203">
        <v>0.0</v>
      </c>
    </row>
    <row r="41">
      <c r="B41" s="207" t="s">
        <v>46</v>
      </c>
      <c r="C41" s="207" t="s">
        <v>295</v>
      </c>
      <c r="D41" s="207">
        <v>2.0</v>
      </c>
      <c r="E41" s="204">
        <v>219.0</v>
      </c>
      <c r="F41" s="205">
        <v>3.0</v>
      </c>
      <c r="G41" s="205">
        <v>2.0</v>
      </c>
      <c r="H41" s="205">
        <v>0.0</v>
      </c>
      <c r="I41" s="206">
        <v>0.0</v>
      </c>
    </row>
    <row r="44">
      <c r="B44" s="207" t="s">
        <v>99</v>
      </c>
      <c r="C44" s="207" t="s">
        <v>258</v>
      </c>
      <c r="D44" s="218"/>
      <c r="E44" s="218"/>
      <c r="F44" s="218"/>
      <c r="G44" s="218"/>
      <c r="H44" s="218"/>
      <c r="I44" s="218"/>
    </row>
    <row r="45">
      <c r="E45" s="219" t="s">
        <v>259</v>
      </c>
      <c r="F45" s="219" t="s">
        <v>292</v>
      </c>
      <c r="G45" s="219" t="s">
        <v>293</v>
      </c>
      <c r="H45" s="219" t="s">
        <v>253</v>
      </c>
      <c r="I45" s="219" t="s">
        <v>260</v>
      </c>
    </row>
    <row r="46">
      <c r="D46" s="2" t="s">
        <v>294</v>
      </c>
      <c r="E46" s="31">
        <f t="shared" ref="E46:I46" si="1">E2</f>
        <v>117</v>
      </c>
      <c r="F46" s="31">
        <f t="shared" si="1"/>
        <v>3</v>
      </c>
      <c r="G46" s="31">
        <f t="shared" si="1"/>
        <v>2</v>
      </c>
      <c r="H46" s="31">
        <f t="shared" si="1"/>
        <v>7</v>
      </c>
      <c r="I46" s="31">
        <f t="shared" si="1"/>
        <v>0</v>
      </c>
    </row>
    <row r="47">
      <c r="E47" s="31">
        <f t="shared" ref="E47:I47" si="2">E6</f>
        <v>128</v>
      </c>
      <c r="F47" s="31">
        <f t="shared" si="2"/>
        <v>3</v>
      </c>
      <c r="G47" s="31">
        <f t="shared" si="2"/>
        <v>4</v>
      </c>
      <c r="H47" s="31">
        <f t="shared" si="2"/>
        <v>0</v>
      </c>
      <c r="I47" s="31">
        <f t="shared" si="2"/>
        <v>0</v>
      </c>
    </row>
    <row r="48">
      <c r="E48" s="31">
        <f t="shared" ref="E48:I48" si="3">E10</f>
        <v>165</v>
      </c>
      <c r="F48" s="31">
        <f t="shared" si="3"/>
        <v>3</v>
      </c>
      <c r="G48" s="31">
        <f t="shared" si="3"/>
        <v>3</v>
      </c>
      <c r="H48" s="31">
        <f t="shared" si="3"/>
        <v>1</v>
      </c>
      <c r="I48" s="31">
        <f t="shared" si="3"/>
        <v>0</v>
      </c>
    </row>
    <row r="49">
      <c r="E49" s="31">
        <f t="shared" ref="E49:I49" si="4">E14</f>
        <v>85</v>
      </c>
      <c r="F49" s="31">
        <f t="shared" si="4"/>
        <v>3</v>
      </c>
      <c r="G49" s="31">
        <f t="shared" si="4"/>
        <v>3</v>
      </c>
      <c r="H49" s="31">
        <f t="shared" si="4"/>
        <v>1</v>
      </c>
      <c r="I49" s="31">
        <f t="shared" si="4"/>
        <v>0</v>
      </c>
    </row>
    <row r="50">
      <c r="E50" s="31">
        <f t="shared" ref="E50:I50" si="5">E18</f>
        <v>157</v>
      </c>
      <c r="F50" s="31">
        <f t="shared" si="5"/>
        <v>3</v>
      </c>
      <c r="G50" s="31">
        <f t="shared" si="5"/>
        <v>3</v>
      </c>
      <c r="H50" s="31">
        <f t="shared" si="5"/>
        <v>3</v>
      </c>
      <c r="I50" s="31">
        <f t="shared" si="5"/>
        <v>0</v>
      </c>
    </row>
    <row r="51">
      <c r="E51" s="31">
        <f t="shared" ref="E51:I51" si="6">E22</f>
        <v>203</v>
      </c>
      <c r="F51" s="31">
        <f t="shared" si="6"/>
        <v>3</v>
      </c>
      <c r="G51" s="31">
        <f t="shared" si="6"/>
        <v>2</v>
      </c>
      <c r="H51" s="31">
        <f t="shared" si="6"/>
        <v>2</v>
      </c>
      <c r="I51" s="31">
        <f t="shared" si="6"/>
        <v>0</v>
      </c>
    </row>
    <row r="52">
      <c r="E52" s="31">
        <f t="shared" ref="E52:I52" si="7">E26</f>
        <v>120</v>
      </c>
      <c r="F52" s="31">
        <f t="shared" si="7"/>
        <v>3</v>
      </c>
      <c r="G52" s="31">
        <f t="shared" si="7"/>
        <v>1</v>
      </c>
      <c r="H52" s="31">
        <f t="shared" si="7"/>
        <v>1</v>
      </c>
      <c r="I52" s="31">
        <f t="shared" si="7"/>
        <v>0</v>
      </c>
    </row>
    <row r="53">
      <c r="E53" s="31">
        <f t="shared" ref="E53:I53" si="8">E30</f>
        <v>148</v>
      </c>
      <c r="F53" s="31">
        <f t="shared" si="8"/>
        <v>3</v>
      </c>
      <c r="G53" s="31">
        <f t="shared" si="8"/>
        <v>3</v>
      </c>
      <c r="H53" s="31">
        <f t="shared" si="8"/>
        <v>0</v>
      </c>
      <c r="I53" s="31">
        <f t="shared" si="8"/>
        <v>0</v>
      </c>
    </row>
    <row r="54">
      <c r="E54" s="31">
        <f t="shared" ref="E54:I54" si="9">E34</f>
        <v>239</v>
      </c>
      <c r="F54" s="31">
        <f t="shared" si="9"/>
        <v>3</v>
      </c>
      <c r="G54" s="31">
        <f t="shared" si="9"/>
        <v>3</v>
      </c>
      <c r="H54" s="31">
        <f t="shared" si="9"/>
        <v>3</v>
      </c>
      <c r="I54" s="31">
        <f t="shared" si="9"/>
        <v>1</v>
      </c>
    </row>
    <row r="55">
      <c r="E55" s="31">
        <f t="shared" ref="E55:I55" si="10">E38</f>
        <v>92</v>
      </c>
      <c r="F55" s="31">
        <f t="shared" si="10"/>
        <v>3</v>
      </c>
      <c r="G55" s="31">
        <f t="shared" si="10"/>
        <v>1</v>
      </c>
      <c r="H55" s="31">
        <f t="shared" si="10"/>
        <v>0</v>
      </c>
      <c r="I55" s="31">
        <f t="shared" si="10"/>
        <v>0</v>
      </c>
    </row>
    <row r="57">
      <c r="B57" s="207" t="s">
        <v>296</v>
      </c>
      <c r="C57" s="207" t="s">
        <v>258</v>
      </c>
      <c r="D57" s="218"/>
      <c r="E57" s="218"/>
      <c r="F57" s="218"/>
      <c r="G57" s="218"/>
      <c r="H57" s="218"/>
      <c r="I57" s="218"/>
    </row>
    <row r="58">
      <c r="E58" s="219" t="s">
        <v>259</v>
      </c>
      <c r="F58" s="219" t="s">
        <v>292</v>
      </c>
      <c r="G58" s="219" t="s">
        <v>293</v>
      </c>
      <c r="H58" s="219" t="s">
        <v>253</v>
      </c>
      <c r="I58" s="219" t="s">
        <v>260</v>
      </c>
    </row>
    <row r="59">
      <c r="D59" s="2" t="s">
        <v>295</v>
      </c>
      <c r="E59" s="31">
        <f t="shared" ref="E59:I59" si="11">E4</f>
        <v>110</v>
      </c>
      <c r="F59" s="31">
        <f t="shared" si="11"/>
        <v>3</v>
      </c>
      <c r="G59" s="31">
        <f t="shared" si="11"/>
        <v>1</v>
      </c>
      <c r="H59" s="31">
        <f t="shared" si="11"/>
        <v>6</v>
      </c>
      <c r="I59" s="31">
        <f t="shared" si="11"/>
        <v>0</v>
      </c>
    </row>
    <row r="60">
      <c r="E60" s="31">
        <f t="shared" ref="E60:I60" si="12">E8</f>
        <v>181</v>
      </c>
      <c r="F60" s="31">
        <f t="shared" si="12"/>
        <v>3</v>
      </c>
      <c r="G60" s="31">
        <f t="shared" si="12"/>
        <v>2</v>
      </c>
      <c r="H60" s="31">
        <f t="shared" si="12"/>
        <v>1</v>
      </c>
      <c r="I60" s="31">
        <f t="shared" si="12"/>
        <v>0</v>
      </c>
    </row>
    <row r="61">
      <c r="E61" s="31">
        <f t="shared" ref="E61:I61" si="13">E12</f>
        <v>131</v>
      </c>
      <c r="F61" s="31">
        <f t="shared" si="13"/>
        <v>3</v>
      </c>
      <c r="G61" s="31">
        <f t="shared" si="13"/>
        <v>1</v>
      </c>
      <c r="H61" s="31">
        <f t="shared" si="13"/>
        <v>0</v>
      </c>
      <c r="I61" s="31">
        <f t="shared" si="13"/>
        <v>0</v>
      </c>
    </row>
    <row r="62">
      <c r="E62" s="31">
        <f t="shared" ref="E62:I62" si="14">E16</f>
        <v>112</v>
      </c>
      <c r="F62" s="31">
        <f t="shared" si="14"/>
        <v>3</v>
      </c>
      <c r="G62" s="31">
        <f t="shared" si="14"/>
        <v>1</v>
      </c>
      <c r="H62" s="31">
        <f t="shared" si="14"/>
        <v>1</v>
      </c>
      <c r="I62" s="31">
        <f t="shared" si="14"/>
        <v>0</v>
      </c>
    </row>
    <row r="63">
      <c r="E63" s="31">
        <f t="shared" ref="E63:I63" si="15">E20</f>
        <v>262</v>
      </c>
      <c r="F63" s="31">
        <f t="shared" si="15"/>
        <v>3</v>
      </c>
      <c r="G63" s="31">
        <f t="shared" si="15"/>
        <v>2</v>
      </c>
      <c r="H63" s="31">
        <f t="shared" si="15"/>
        <v>11</v>
      </c>
      <c r="I63" s="31">
        <f t="shared" si="15"/>
        <v>0</v>
      </c>
    </row>
    <row r="64">
      <c r="E64" s="31">
        <f t="shared" ref="E64:I64" si="16">E24</f>
        <v>242</v>
      </c>
      <c r="F64" s="31">
        <f t="shared" si="16"/>
        <v>3</v>
      </c>
      <c r="G64" s="31">
        <f t="shared" si="16"/>
        <v>1</v>
      </c>
      <c r="H64" s="31">
        <f t="shared" si="16"/>
        <v>12</v>
      </c>
      <c r="I64" s="31">
        <f t="shared" si="16"/>
        <v>0</v>
      </c>
    </row>
    <row r="65">
      <c r="E65" s="31">
        <f t="shared" ref="E65:I65" si="17">E28</f>
        <v>132</v>
      </c>
      <c r="F65" s="31">
        <f t="shared" si="17"/>
        <v>3</v>
      </c>
      <c r="G65" s="31">
        <f t="shared" si="17"/>
        <v>1</v>
      </c>
      <c r="H65" s="31">
        <f t="shared" si="17"/>
        <v>2</v>
      </c>
      <c r="I65" s="31">
        <f t="shared" si="17"/>
        <v>0</v>
      </c>
    </row>
    <row r="66">
      <c r="E66" s="31">
        <f t="shared" ref="E66:I66" si="18">E32</f>
        <v>147</v>
      </c>
      <c r="F66" s="31">
        <f t="shared" si="18"/>
        <v>3</v>
      </c>
      <c r="G66" s="31">
        <f t="shared" si="18"/>
        <v>1</v>
      </c>
      <c r="H66" s="31">
        <f t="shared" si="18"/>
        <v>0</v>
      </c>
      <c r="I66" s="31">
        <f t="shared" si="18"/>
        <v>0</v>
      </c>
    </row>
    <row r="67">
      <c r="E67" s="31">
        <f t="shared" ref="E67:I67" si="19">E36</f>
        <v>149</v>
      </c>
      <c r="F67" s="31">
        <f t="shared" si="19"/>
        <v>3</v>
      </c>
      <c r="G67" s="31">
        <f t="shared" si="19"/>
        <v>2</v>
      </c>
      <c r="H67" s="31">
        <f t="shared" si="19"/>
        <v>3</v>
      </c>
      <c r="I67" s="31">
        <f t="shared" si="19"/>
        <v>0</v>
      </c>
    </row>
    <row r="68">
      <c r="E68" s="31">
        <f t="shared" ref="E68:I68" si="20">E40</f>
        <v>121</v>
      </c>
      <c r="F68" s="31">
        <f t="shared" si="20"/>
        <v>3</v>
      </c>
      <c r="G68" s="31">
        <f t="shared" si="20"/>
        <v>2</v>
      </c>
      <c r="H68" s="31">
        <f t="shared" si="20"/>
        <v>1</v>
      </c>
      <c r="I68" s="31">
        <f t="shared" si="20"/>
        <v>0</v>
      </c>
    </row>
    <row r="70">
      <c r="B70" s="207" t="s">
        <v>99</v>
      </c>
      <c r="C70" s="207" t="s">
        <v>270</v>
      </c>
      <c r="D70" s="218"/>
      <c r="E70" s="218"/>
      <c r="F70" s="218"/>
      <c r="G70" s="218"/>
      <c r="H70" s="218"/>
      <c r="I70" s="218"/>
    </row>
    <row r="71">
      <c r="E71" s="219" t="s">
        <v>259</v>
      </c>
      <c r="F71" s="219" t="s">
        <v>292</v>
      </c>
      <c r="G71" s="219" t="s">
        <v>293</v>
      </c>
      <c r="H71" s="219" t="s">
        <v>253</v>
      </c>
      <c r="I71" s="219" t="s">
        <v>260</v>
      </c>
    </row>
    <row r="72">
      <c r="E72" s="31">
        <f t="shared" ref="E72:I72" si="21">E3</f>
        <v>470</v>
      </c>
      <c r="F72" s="31">
        <f t="shared" si="21"/>
        <v>3</v>
      </c>
      <c r="G72" s="31">
        <f t="shared" si="21"/>
        <v>1</v>
      </c>
      <c r="H72" s="31">
        <f t="shared" si="21"/>
        <v>4</v>
      </c>
      <c r="I72" s="31">
        <f t="shared" si="21"/>
        <v>0</v>
      </c>
    </row>
    <row r="73">
      <c r="E73" s="31">
        <f t="shared" ref="E73:I73" si="22">E7</f>
        <v>222</v>
      </c>
      <c r="F73" s="31">
        <f t="shared" si="22"/>
        <v>3</v>
      </c>
      <c r="G73" s="31">
        <f t="shared" si="22"/>
        <v>3</v>
      </c>
      <c r="H73" s="31">
        <f t="shared" si="22"/>
        <v>0</v>
      </c>
      <c r="I73" s="31">
        <f t="shared" si="22"/>
        <v>0</v>
      </c>
    </row>
    <row r="74">
      <c r="E74" s="31">
        <f t="shared" ref="E74:I74" si="23">E11</f>
        <v>232</v>
      </c>
      <c r="F74" s="31">
        <f t="shared" si="23"/>
        <v>3</v>
      </c>
      <c r="G74" s="31">
        <f t="shared" si="23"/>
        <v>2</v>
      </c>
      <c r="H74" s="31">
        <f t="shared" si="23"/>
        <v>1</v>
      </c>
      <c r="I74" s="31">
        <f t="shared" si="23"/>
        <v>0</v>
      </c>
    </row>
    <row r="75">
      <c r="E75" s="31">
        <f t="shared" ref="E75:I75" si="24">E15</f>
        <v>222</v>
      </c>
      <c r="F75" s="31">
        <f t="shared" si="24"/>
        <v>3</v>
      </c>
      <c r="G75" s="31">
        <f t="shared" si="24"/>
        <v>3</v>
      </c>
      <c r="H75" s="31">
        <f t="shared" si="24"/>
        <v>0</v>
      </c>
      <c r="I75" s="31">
        <f t="shared" si="24"/>
        <v>0</v>
      </c>
    </row>
    <row r="76">
      <c r="E76" s="31">
        <f t="shared" ref="E76:I76" si="25">E19</f>
        <v>314</v>
      </c>
      <c r="F76" s="31">
        <f t="shared" si="25"/>
        <v>3</v>
      </c>
      <c r="G76" s="31">
        <f t="shared" si="25"/>
        <v>1</v>
      </c>
      <c r="H76" s="31">
        <f t="shared" si="25"/>
        <v>2</v>
      </c>
      <c r="I76" s="31">
        <f t="shared" si="25"/>
        <v>0</v>
      </c>
    </row>
    <row r="77">
      <c r="E77" s="31">
        <f t="shared" ref="E77:I77" si="26">E23</f>
        <v>244</v>
      </c>
      <c r="F77" s="31">
        <f t="shared" si="26"/>
        <v>3</v>
      </c>
      <c r="G77" s="31">
        <f t="shared" si="26"/>
        <v>1</v>
      </c>
      <c r="H77" s="31">
        <f t="shared" si="26"/>
        <v>2</v>
      </c>
      <c r="I77" s="31">
        <f t="shared" si="26"/>
        <v>1</v>
      </c>
    </row>
    <row r="78">
      <c r="E78" s="31">
        <f t="shared" ref="E78:I78" si="27">E27</f>
        <v>284</v>
      </c>
      <c r="F78" s="31">
        <f t="shared" si="27"/>
        <v>3</v>
      </c>
      <c r="G78" s="31">
        <f t="shared" si="27"/>
        <v>2</v>
      </c>
      <c r="H78" s="31">
        <f t="shared" si="27"/>
        <v>3</v>
      </c>
      <c r="I78" s="31">
        <f t="shared" si="27"/>
        <v>0</v>
      </c>
    </row>
    <row r="79">
      <c r="E79" s="31">
        <f t="shared" ref="E79:I79" si="28">E31</f>
        <v>240</v>
      </c>
      <c r="F79" s="31">
        <f t="shared" si="28"/>
        <v>3</v>
      </c>
      <c r="G79" s="31">
        <f t="shared" si="28"/>
        <v>2</v>
      </c>
      <c r="H79" s="31">
        <f t="shared" si="28"/>
        <v>2</v>
      </c>
      <c r="I79" s="31">
        <f t="shared" si="28"/>
        <v>0</v>
      </c>
    </row>
    <row r="80">
      <c r="E80" s="31">
        <f t="shared" ref="E80:I80" si="29">E35</f>
        <v>234</v>
      </c>
      <c r="F80" s="31">
        <f t="shared" si="29"/>
        <v>3</v>
      </c>
      <c r="G80" s="31">
        <f t="shared" si="29"/>
        <v>1</v>
      </c>
      <c r="H80" s="31">
        <f t="shared" si="29"/>
        <v>1</v>
      </c>
      <c r="I80" s="31">
        <f t="shared" si="29"/>
        <v>3</v>
      </c>
    </row>
    <row r="81">
      <c r="E81" s="31">
        <f t="shared" ref="E81:I81" si="30">E39</f>
        <v>221</v>
      </c>
      <c r="F81" s="31">
        <f t="shared" si="30"/>
        <v>3</v>
      </c>
      <c r="G81" s="31">
        <f t="shared" si="30"/>
        <v>3</v>
      </c>
      <c r="H81" s="31">
        <f t="shared" si="30"/>
        <v>0</v>
      </c>
      <c r="I81" s="31">
        <f t="shared" si="30"/>
        <v>0</v>
      </c>
    </row>
    <row r="83">
      <c r="B83" s="207" t="s">
        <v>296</v>
      </c>
      <c r="C83" s="207" t="s">
        <v>270</v>
      </c>
      <c r="D83" s="218"/>
      <c r="E83" s="218"/>
      <c r="F83" s="218"/>
      <c r="G83" s="218"/>
      <c r="H83" s="218"/>
      <c r="I83" s="218"/>
    </row>
    <row r="84">
      <c r="E84" s="219" t="s">
        <v>259</v>
      </c>
      <c r="F84" s="219" t="s">
        <v>292</v>
      </c>
      <c r="G84" s="219" t="s">
        <v>293</v>
      </c>
      <c r="H84" s="219" t="s">
        <v>253</v>
      </c>
      <c r="I84" s="219" t="s">
        <v>260</v>
      </c>
    </row>
    <row r="85">
      <c r="E85" s="31">
        <f t="shared" ref="E85:I85" si="31">E5</f>
        <v>248</v>
      </c>
      <c r="F85" s="31">
        <f t="shared" si="31"/>
        <v>3</v>
      </c>
      <c r="G85" s="31">
        <f t="shared" si="31"/>
        <v>2</v>
      </c>
      <c r="H85" s="31">
        <f t="shared" si="31"/>
        <v>3</v>
      </c>
      <c r="I85" s="31">
        <f t="shared" si="31"/>
        <v>0</v>
      </c>
    </row>
    <row r="86">
      <c r="E86" s="31">
        <f t="shared" ref="E86:I86" si="32">E9</f>
        <v>221</v>
      </c>
      <c r="F86" s="31">
        <f t="shared" si="32"/>
        <v>3</v>
      </c>
      <c r="G86" s="31">
        <f t="shared" si="32"/>
        <v>2</v>
      </c>
      <c r="H86" s="31">
        <f t="shared" si="32"/>
        <v>0</v>
      </c>
      <c r="I86" s="31">
        <f t="shared" si="32"/>
        <v>0</v>
      </c>
    </row>
    <row r="87">
      <c r="E87" s="31">
        <f t="shared" ref="E87:I87" si="33">E13</f>
        <v>223</v>
      </c>
      <c r="F87" s="31">
        <f t="shared" si="33"/>
        <v>3</v>
      </c>
      <c r="G87" s="31">
        <f t="shared" si="33"/>
        <v>1</v>
      </c>
      <c r="H87" s="31">
        <f t="shared" si="33"/>
        <v>0</v>
      </c>
      <c r="I87" s="31">
        <f t="shared" si="33"/>
        <v>0</v>
      </c>
    </row>
    <row r="88">
      <c r="E88" s="31">
        <f t="shared" ref="E88:I88" si="34">E17</f>
        <v>236</v>
      </c>
      <c r="F88" s="31">
        <f t="shared" si="34"/>
        <v>3</v>
      </c>
      <c r="G88" s="31">
        <f t="shared" si="34"/>
        <v>2</v>
      </c>
      <c r="H88" s="31">
        <f t="shared" si="34"/>
        <v>1</v>
      </c>
      <c r="I88" s="31">
        <f t="shared" si="34"/>
        <v>0</v>
      </c>
    </row>
    <row r="89">
      <c r="E89" s="31">
        <f t="shared" ref="E89:I89" si="35">E21</f>
        <v>244</v>
      </c>
      <c r="F89" s="31">
        <f t="shared" si="35"/>
        <v>3</v>
      </c>
      <c r="G89" s="31">
        <f t="shared" si="35"/>
        <v>2</v>
      </c>
      <c r="H89" s="31">
        <f t="shared" si="35"/>
        <v>2</v>
      </c>
      <c r="I89" s="31">
        <f t="shared" si="35"/>
        <v>0</v>
      </c>
    </row>
    <row r="90">
      <c r="E90" s="31">
        <f t="shared" ref="E90:I90" si="36">E25</f>
        <v>347</v>
      </c>
      <c r="F90" s="31">
        <f t="shared" si="36"/>
        <v>3</v>
      </c>
      <c r="G90" s="31">
        <f t="shared" si="36"/>
        <v>3</v>
      </c>
      <c r="H90" s="31">
        <f t="shared" si="36"/>
        <v>7</v>
      </c>
      <c r="I90" s="31">
        <f t="shared" si="36"/>
        <v>0</v>
      </c>
    </row>
    <row r="91">
      <c r="E91" s="31">
        <f t="shared" ref="E91:I91" si="37">E29</f>
        <v>220</v>
      </c>
      <c r="F91" s="31">
        <f t="shared" si="37"/>
        <v>3</v>
      </c>
      <c r="G91" s="31">
        <f t="shared" si="37"/>
        <v>2</v>
      </c>
      <c r="H91" s="31">
        <f t="shared" si="37"/>
        <v>0</v>
      </c>
      <c r="I91" s="31">
        <f t="shared" si="37"/>
        <v>0</v>
      </c>
    </row>
    <row r="92">
      <c r="E92" s="31">
        <f t="shared" ref="E92:I92" si="38">E33</f>
        <v>261</v>
      </c>
      <c r="F92" s="31">
        <f t="shared" si="38"/>
        <v>3</v>
      </c>
      <c r="G92" s="31">
        <f t="shared" si="38"/>
        <v>1</v>
      </c>
      <c r="H92" s="31">
        <f t="shared" si="38"/>
        <v>3</v>
      </c>
      <c r="I92" s="31">
        <f t="shared" si="38"/>
        <v>0</v>
      </c>
    </row>
    <row r="93">
      <c r="E93" s="31">
        <f t="shared" ref="E93:I93" si="39">E37</f>
        <v>220</v>
      </c>
      <c r="F93" s="31">
        <f t="shared" si="39"/>
        <v>3</v>
      </c>
      <c r="G93" s="31">
        <f t="shared" si="39"/>
        <v>1</v>
      </c>
      <c r="H93" s="31">
        <f t="shared" si="39"/>
        <v>0</v>
      </c>
      <c r="I93" s="31">
        <f t="shared" si="39"/>
        <v>0</v>
      </c>
    </row>
    <row r="94">
      <c r="E94" s="31">
        <f t="shared" ref="E94:I94" si="40">E41</f>
        <v>219</v>
      </c>
      <c r="F94" s="31">
        <f t="shared" si="40"/>
        <v>3</v>
      </c>
      <c r="G94" s="31">
        <f t="shared" si="40"/>
        <v>2</v>
      </c>
      <c r="H94" s="31">
        <f t="shared" si="40"/>
        <v>0</v>
      </c>
      <c r="I94" s="31">
        <f t="shared" si="40"/>
        <v>0</v>
      </c>
    </row>
    <row r="112">
      <c r="A112" s="160" t="s">
        <v>94</v>
      </c>
    </row>
    <row r="113">
      <c r="A113" s="187" t="s">
        <v>245</v>
      </c>
      <c r="B113" s="50"/>
      <c r="C113" s="187" t="s">
        <v>297</v>
      </c>
      <c r="D113" s="50"/>
      <c r="E113" s="220" t="s">
        <v>298</v>
      </c>
      <c r="F113" s="187" t="s">
        <v>253</v>
      </c>
      <c r="G113" s="100"/>
      <c r="H113" s="50"/>
      <c r="I113" s="220"/>
      <c r="J113" s="220"/>
    </row>
    <row r="114">
      <c r="A114" s="188" t="s">
        <v>98</v>
      </c>
      <c r="B114" s="188" t="s">
        <v>99</v>
      </c>
      <c r="C114" s="188" t="s">
        <v>98</v>
      </c>
      <c r="D114" s="188" t="s">
        <v>99</v>
      </c>
      <c r="E114" s="188" t="s">
        <v>98</v>
      </c>
      <c r="F114" s="188" t="s">
        <v>98</v>
      </c>
      <c r="G114" s="188"/>
      <c r="H114" s="188" t="s">
        <v>99</v>
      </c>
      <c r="I114" s="188" t="s">
        <v>99</v>
      </c>
      <c r="J114" s="188" t="s">
        <v>99</v>
      </c>
    </row>
    <row r="115">
      <c r="A115" s="31"/>
      <c r="B115" s="31"/>
      <c r="C115" s="31"/>
      <c r="D115" s="31"/>
      <c r="E115" s="31"/>
      <c r="F115" s="31"/>
      <c r="G115" s="31"/>
      <c r="H115" s="31"/>
      <c r="I115" s="31"/>
      <c r="J115" s="31"/>
    </row>
    <row r="116">
      <c r="A116" s="31"/>
      <c r="B116" s="31"/>
      <c r="C116" s="31"/>
      <c r="D116" s="31"/>
      <c r="E116" s="31"/>
      <c r="F116" s="31"/>
      <c r="G116" s="31"/>
      <c r="H116" s="31"/>
      <c r="I116" s="31"/>
      <c r="J116" s="31"/>
    </row>
    <row r="117">
      <c r="A117" s="31"/>
      <c r="B117" s="31"/>
      <c r="C117" s="31"/>
      <c r="D117" s="31"/>
      <c r="E117" s="31"/>
      <c r="F117" s="31"/>
      <c r="G117" s="31"/>
      <c r="H117" s="31"/>
      <c r="I117" s="31"/>
      <c r="J117" s="31"/>
    </row>
    <row r="118">
      <c r="A118" s="31"/>
      <c r="B118" s="31"/>
      <c r="C118" s="31"/>
      <c r="D118" s="31"/>
      <c r="E118" s="31"/>
      <c r="F118" s="31"/>
      <c r="G118" s="31"/>
      <c r="H118" s="31"/>
      <c r="I118" s="31"/>
      <c r="J118" s="31"/>
    </row>
    <row r="119">
      <c r="A119" s="31"/>
      <c r="B119" s="31"/>
      <c r="C119" s="31"/>
      <c r="D119" s="31"/>
      <c r="E119" s="31"/>
      <c r="F119" s="31"/>
      <c r="G119" s="31"/>
      <c r="H119" s="31"/>
      <c r="I119" s="31"/>
      <c r="J119" s="31"/>
    </row>
    <row r="120">
      <c r="A120" s="31"/>
      <c r="B120" s="31"/>
      <c r="C120" s="31"/>
      <c r="D120" s="31"/>
      <c r="E120" s="31"/>
      <c r="F120" s="31"/>
      <c r="G120" s="31"/>
      <c r="H120" s="31"/>
      <c r="I120" s="31"/>
      <c r="J120" s="31"/>
    </row>
    <row r="121">
      <c r="A121" s="31"/>
      <c r="B121" s="31"/>
      <c r="C121" s="31"/>
      <c r="D121" s="31"/>
      <c r="E121" s="31"/>
      <c r="F121" s="31"/>
      <c r="G121" s="31"/>
      <c r="H121" s="31"/>
      <c r="I121" s="31"/>
      <c r="J121" s="31"/>
    </row>
    <row r="122">
      <c r="A122" s="31"/>
      <c r="B122" s="31"/>
      <c r="C122" s="31"/>
      <c r="D122" s="31"/>
      <c r="E122" s="31"/>
      <c r="F122" s="31"/>
      <c r="G122" s="31"/>
      <c r="H122" s="31"/>
      <c r="I122" s="31"/>
      <c r="J122" s="31"/>
    </row>
    <row r="123">
      <c r="A123" s="31"/>
      <c r="B123" s="31"/>
      <c r="C123" s="31"/>
      <c r="D123" s="31"/>
      <c r="E123" s="31"/>
      <c r="F123" s="31"/>
      <c r="G123" s="31"/>
      <c r="H123" s="31"/>
      <c r="I123" s="31"/>
      <c r="J123" s="31"/>
    </row>
    <row r="124">
      <c r="A124" s="31"/>
      <c r="B124" s="31"/>
      <c r="C124" s="31"/>
      <c r="D124" s="31"/>
      <c r="E124" s="31"/>
      <c r="F124" s="31"/>
      <c r="G124" s="31"/>
      <c r="H124" s="31"/>
      <c r="I124" s="31"/>
      <c r="J124" s="31"/>
    </row>
  </sheetData>
  <mergeCells count="4">
    <mergeCell ref="A113:B113"/>
    <mergeCell ref="C113:D113"/>
    <mergeCell ref="F113:H113"/>
    <mergeCell ref="A112:J112"/>
  </mergeCells>
  <conditionalFormatting sqref="A1">
    <cfRule type="notContainsBlanks" dxfId="1" priority="1">
      <formula>LEN(TRIM(A1))&gt;0</formula>
    </cfRule>
  </conditionalFormatting>
  <conditionalFormatting sqref="A1">
    <cfRule type="timePeriod" dxfId="1" priority="2" timePeriod="today"/>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3" max="3" width="19.57"/>
    <col customWidth="1" min="4" max="4" width="21.0"/>
  </cols>
  <sheetData>
    <row r="1">
      <c r="A1" s="49" t="s">
        <v>94</v>
      </c>
      <c r="B1" s="50"/>
    </row>
    <row r="2">
      <c r="A2" s="51" t="s">
        <v>95</v>
      </c>
      <c r="B2" s="50"/>
    </row>
    <row r="3">
      <c r="A3" s="161"/>
    </row>
    <row r="4">
      <c r="A4" s="162" t="s">
        <v>242</v>
      </c>
      <c r="B4" s="100"/>
      <c r="C4" s="50"/>
    </row>
    <row r="5">
      <c r="A5" s="163"/>
      <c r="B5" s="162" t="s">
        <v>105</v>
      </c>
      <c r="C5" s="50"/>
    </row>
    <row r="6">
      <c r="A6" s="164"/>
      <c r="B6" s="165" t="s">
        <v>243</v>
      </c>
      <c r="C6" s="165" t="s">
        <v>244</v>
      </c>
    </row>
    <row r="7">
      <c r="A7" s="68" t="s">
        <v>245</v>
      </c>
      <c r="B7" s="131" t="s">
        <v>246</v>
      </c>
      <c r="C7" s="131" t="s">
        <v>247</v>
      </c>
    </row>
    <row r="8">
      <c r="A8" s="68" t="s">
        <v>248</v>
      </c>
      <c r="B8" s="166" t="s">
        <v>249</v>
      </c>
      <c r="C8" s="166" t="s">
        <v>249</v>
      </c>
    </row>
    <row r="9">
      <c r="A9" s="68" t="s">
        <v>250</v>
      </c>
      <c r="B9" s="131" t="s">
        <v>251</v>
      </c>
      <c r="C9" s="131" t="s">
        <v>252</v>
      </c>
    </row>
    <row r="10">
      <c r="A10" s="68" t="s">
        <v>253</v>
      </c>
      <c r="B10" s="131" t="s">
        <v>254</v>
      </c>
      <c r="C10" s="131" t="s">
        <v>255</v>
      </c>
    </row>
    <row r="11">
      <c r="A11" s="68" t="s">
        <v>256</v>
      </c>
      <c r="B11" s="166" t="s">
        <v>249</v>
      </c>
      <c r="C11" s="166" t="s">
        <v>249</v>
      </c>
    </row>
    <row r="12">
      <c r="A12" s="167"/>
      <c r="B12" s="2"/>
    </row>
    <row r="13">
      <c r="A13" s="167"/>
      <c r="B13" s="2"/>
    </row>
    <row r="14">
      <c r="A14" s="167"/>
      <c r="B14" s="2"/>
    </row>
    <row r="16">
      <c r="A16" s="34" t="s">
        <v>257</v>
      </c>
    </row>
    <row r="17">
      <c r="O17" s="168"/>
    </row>
    <row r="18">
      <c r="A18" s="160" t="s">
        <v>94</v>
      </c>
    </row>
    <row r="19">
      <c r="A19" s="169" t="s">
        <v>258</v>
      </c>
      <c r="B19" s="58"/>
      <c r="C19" s="142" t="s">
        <v>259</v>
      </c>
      <c r="D19" s="50"/>
      <c r="E19" s="142" t="s">
        <v>248</v>
      </c>
      <c r="F19" s="50"/>
      <c r="G19" s="142" t="s">
        <v>250</v>
      </c>
      <c r="H19" s="50"/>
      <c r="I19" s="142" t="s">
        <v>253</v>
      </c>
      <c r="J19" s="50"/>
      <c r="K19" s="142" t="s">
        <v>260</v>
      </c>
      <c r="L19" s="50"/>
    </row>
    <row r="20">
      <c r="A20" s="170"/>
      <c r="B20" s="171"/>
      <c r="C20" s="172" t="s">
        <v>99</v>
      </c>
      <c r="D20" s="172" t="s">
        <v>98</v>
      </c>
      <c r="E20" s="172" t="s">
        <v>99</v>
      </c>
      <c r="F20" s="172" t="s">
        <v>98</v>
      </c>
      <c r="G20" s="172" t="s">
        <v>99</v>
      </c>
      <c r="H20" s="172" t="s">
        <v>98</v>
      </c>
      <c r="I20" s="172" t="s">
        <v>99</v>
      </c>
      <c r="J20" s="172" t="s">
        <v>98</v>
      </c>
      <c r="K20" s="172" t="s">
        <v>99</v>
      </c>
      <c r="L20" s="172" t="s">
        <v>98</v>
      </c>
    </row>
    <row r="21">
      <c r="A21" s="170"/>
      <c r="B21" s="171"/>
      <c r="C21" s="31">
        <f>('Performance (A)'!E46)</f>
        <v>117</v>
      </c>
      <c r="D21" s="31">
        <f>('Performance (A)'!E59)</f>
        <v>110</v>
      </c>
      <c r="E21" s="31">
        <f>('Performance (A)'!F46)</f>
        <v>3</v>
      </c>
      <c r="F21" s="173">
        <f>('Performance (A)'!F59)</f>
        <v>3</v>
      </c>
      <c r="G21" s="31">
        <f>('Performance (A)'!G46)</f>
        <v>2</v>
      </c>
      <c r="H21" s="173">
        <f>('Performance (A)'!G59)</f>
        <v>1</v>
      </c>
      <c r="I21" s="31">
        <f>('Performance (A)'!H46)</f>
        <v>7</v>
      </c>
      <c r="J21" s="173">
        <f>('Performance (A)'!H59)</f>
        <v>6</v>
      </c>
      <c r="K21" s="31">
        <f>('Performance (A)'!I46)</f>
        <v>0</v>
      </c>
      <c r="L21" s="173">
        <f>('Performance (A)'!I59)</f>
        <v>0</v>
      </c>
    </row>
    <row r="22">
      <c r="A22" s="170"/>
      <c r="B22" s="171"/>
      <c r="C22" s="31">
        <f>('Performance (A)'!E47)</f>
        <v>128</v>
      </c>
      <c r="D22" s="31">
        <f>('Performance (A)'!E60)</f>
        <v>181</v>
      </c>
      <c r="E22" s="31">
        <f>('Performance (A)'!F47)</f>
        <v>3</v>
      </c>
      <c r="F22" s="173">
        <f>('Performance (A)'!F60)</f>
        <v>3</v>
      </c>
      <c r="G22" s="31">
        <f>('Performance (A)'!G47)</f>
        <v>4</v>
      </c>
      <c r="H22" s="173">
        <f>('Performance (A)'!G60)</f>
        <v>2</v>
      </c>
      <c r="I22" s="31">
        <f>('Performance (A)'!H47)</f>
        <v>0</v>
      </c>
      <c r="J22" s="173">
        <f>('Performance (A)'!H60)</f>
        <v>1</v>
      </c>
      <c r="K22" s="31">
        <f>('Performance (A)'!I47)</f>
        <v>0</v>
      </c>
      <c r="L22" s="173">
        <f>('Performance (A)'!I60)</f>
        <v>0</v>
      </c>
    </row>
    <row r="23">
      <c r="A23" s="170"/>
      <c r="B23" s="171"/>
      <c r="C23" s="31">
        <f>('Performance (A)'!E48)</f>
        <v>165</v>
      </c>
      <c r="D23" s="31">
        <f>('Performance (A)'!E61)</f>
        <v>131</v>
      </c>
      <c r="E23" s="31">
        <f>('Performance (A)'!F48)</f>
        <v>3</v>
      </c>
      <c r="F23" s="173">
        <f>('Performance (A)'!F61)</f>
        <v>3</v>
      </c>
      <c r="G23" s="31">
        <f>('Performance (A)'!G48)</f>
        <v>3</v>
      </c>
      <c r="H23" s="173">
        <f>('Performance (A)'!G61)</f>
        <v>1</v>
      </c>
      <c r="I23" s="31">
        <f>('Performance (A)'!H48)</f>
        <v>1</v>
      </c>
      <c r="J23" s="173">
        <f>('Performance (A)'!H61)</f>
        <v>0</v>
      </c>
      <c r="K23" s="31">
        <f>('Performance (A)'!I48)</f>
        <v>0</v>
      </c>
      <c r="L23" s="173">
        <f>('Performance (A)'!I61)</f>
        <v>0</v>
      </c>
    </row>
    <row r="24">
      <c r="A24" s="170"/>
      <c r="B24" s="171"/>
      <c r="C24" s="31">
        <f>('Performance (A)'!E49)</f>
        <v>85</v>
      </c>
      <c r="D24" s="31">
        <f>('Performance (A)'!E62)</f>
        <v>112</v>
      </c>
      <c r="E24" s="31">
        <f>('Performance (A)'!F49)</f>
        <v>3</v>
      </c>
      <c r="F24" s="173">
        <f>('Performance (A)'!F62)</f>
        <v>3</v>
      </c>
      <c r="G24" s="31">
        <f>('Performance (A)'!G49)</f>
        <v>3</v>
      </c>
      <c r="H24" s="173">
        <f>('Performance (A)'!G62)</f>
        <v>1</v>
      </c>
      <c r="I24" s="31">
        <f>('Performance (A)'!H49)</f>
        <v>1</v>
      </c>
      <c r="J24" s="173">
        <f>('Performance (A)'!H62)</f>
        <v>1</v>
      </c>
      <c r="K24" s="31">
        <f>('Performance (A)'!I49)</f>
        <v>0</v>
      </c>
      <c r="L24" s="173">
        <f>('Performance (A)'!I62)</f>
        <v>0</v>
      </c>
    </row>
    <row r="25">
      <c r="A25" s="170"/>
      <c r="B25" s="171"/>
      <c r="C25" s="31">
        <f>('Performance (A)'!E50)</f>
        <v>157</v>
      </c>
      <c r="D25" s="31">
        <f>('Performance (A)'!E63)</f>
        <v>262</v>
      </c>
      <c r="E25" s="31">
        <f>('Performance (A)'!F50)</f>
        <v>3</v>
      </c>
      <c r="F25" s="173">
        <f>('Performance (A)'!F63)</f>
        <v>3</v>
      </c>
      <c r="G25" s="31">
        <f>('Performance (A)'!G50)</f>
        <v>3</v>
      </c>
      <c r="H25" s="173">
        <f>('Performance (A)'!G63)</f>
        <v>2</v>
      </c>
      <c r="I25" s="31">
        <f>('Performance (A)'!H50)</f>
        <v>3</v>
      </c>
      <c r="J25" s="173">
        <f>('Performance (A)'!H63)</f>
        <v>11</v>
      </c>
      <c r="K25" s="31">
        <f>('Performance (A)'!I50)</f>
        <v>0</v>
      </c>
      <c r="L25" s="173">
        <f>('Performance (A)'!I63)</f>
        <v>0</v>
      </c>
    </row>
    <row r="26">
      <c r="A26" s="170"/>
      <c r="B26" s="171"/>
      <c r="C26" s="31">
        <f>('Performance (A)'!E51)</f>
        <v>203</v>
      </c>
      <c r="D26" s="31">
        <f>('Performance (A)'!E64)</f>
        <v>242</v>
      </c>
      <c r="E26" s="31">
        <f>('Performance (A)'!F51)</f>
        <v>3</v>
      </c>
      <c r="F26" s="173">
        <f>('Performance (A)'!F64)</f>
        <v>3</v>
      </c>
      <c r="G26" s="31">
        <f>('Performance (A)'!G51)</f>
        <v>2</v>
      </c>
      <c r="H26" s="173">
        <f>('Performance (A)'!G64)</f>
        <v>1</v>
      </c>
      <c r="I26" s="31">
        <f>('Performance (A)'!H51)</f>
        <v>2</v>
      </c>
      <c r="J26" s="173">
        <f>('Performance (A)'!H64)</f>
        <v>12</v>
      </c>
      <c r="K26" s="31">
        <f>('Performance (A)'!I51)</f>
        <v>0</v>
      </c>
      <c r="L26" s="173">
        <f>('Performance (A)'!I64)</f>
        <v>0</v>
      </c>
    </row>
    <row r="27">
      <c r="A27" s="170"/>
      <c r="B27" s="171"/>
      <c r="C27" s="31">
        <f>('Performance (A)'!E52)</f>
        <v>120</v>
      </c>
      <c r="D27" s="31">
        <f>('Performance (A)'!E65)</f>
        <v>132</v>
      </c>
      <c r="E27" s="31">
        <f>('Performance (A)'!F52)</f>
        <v>3</v>
      </c>
      <c r="F27" s="173">
        <f>('Performance (A)'!F65)</f>
        <v>3</v>
      </c>
      <c r="G27" s="31">
        <f>('Performance (A)'!G52)</f>
        <v>1</v>
      </c>
      <c r="H27" s="173">
        <f>('Performance (A)'!G65)</f>
        <v>1</v>
      </c>
      <c r="I27" s="31">
        <f>('Performance (A)'!H52)</f>
        <v>1</v>
      </c>
      <c r="J27" s="173">
        <f>('Performance (A)'!H65)</f>
        <v>2</v>
      </c>
      <c r="K27" s="31">
        <f>('Performance (A)'!I52)</f>
        <v>0</v>
      </c>
      <c r="L27" s="173">
        <f>('Performance (A)'!I65)</f>
        <v>0</v>
      </c>
    </row>
    <row r="28">
      <c r="A28" s="170"/>
      <c r="B28" s="171"/>
      <c r="C28" s="31">
        <f>('Performance (A)'!E53)</f>
        <v>148</v>
      </c>
      <c r="D28" s="31">
        <f>('Performance (A)'!E66)</f>
        <v>147</v>
      </c>
      <c r="E28" s="31">
        <f>('Performance (A)'!F53)</f>
        <v>3</v>
      </c>
      <c r="F28" s="173">
        <f>('Performance (A)'!F66)</f>
        <v>3</v>
      </c>
      <c r="G28" s="31">
        <f>('Performance (A)'!G53)</f>
        <v>3</v>
      </c>
      <c r="H28" s="173">
        <f>('Performance (A)'!G66)</f>
        <v>1</v>
      </c>
      <c r="I28" s="31">
        <f>('Performance (A)'!H53)</f>
        <v>0</v>
      </c>
      <c r="J28" s="173">
        <f>('Performance (A)'!H66)</f>
        <v>0</v>
      </c>
      <c r="K28" s="31">
        <f>('Performance (A)'!I53)</f>
        <v>0</v>
      </c>
      <c r="L28" s="173">
        <f>('Performance (A)'!I66)</f>
        <v>0</v>
      </c>
    </row>
    <row r="29">
      <c r="A29" s="170"/>
      <c r="B29" s="171"/>
      <c r="C29" s="31">
        <f>('Performance (A)'!E54)</f>
        <v>239</v>
      </c>
      <c r="D29" s="31">
        <f>('Performance (A)'!E67)</f>
        <v>149</v>
      </c>
      <c r="E29" s="31">
        <f>('Performance (A)'!F54)</f>
        <v>3</v>
      </c>
      <c r="F29" s="173">
        <f>('Performance (A)'!F67)</f>
        <v>3</v>
      </c>
      <c r="G29" s="31">
        <f>('Performance (A)'!G54)</f>
        <v>3</v>
      </c>
      <c r="H29" s="173">
        <f>('Performance (A)'!G67)</f>
        <v>2</v>
      </c>
      <c r="I29" s="31">
        <f>('Performance (A)'!H54)</f>
        <v>3</v>
      </c>
      <c r="J29" s="173">
        <f>('Performance (A)'!H67)</f>
        <v>3</v>
      </c>
      <c r="K29" s="31">
        <f>('Performance (A)'!I54)</f>
        <v>1</v>
      </c>
      <c r="L29" s="173">
        <f>('Performance (A)'!I67)</f>
        <v>0</v>
      </c>
    </row>
    <row r="30">
      <c r="A30" s="174"/>
      <c r="B30" s="175"/>
      <c r="C30" s="31">
        <f>('Performance (A)'!E55)</f>
        <v>92</v>
      </c>
      <c r="D30" s="31">
        <f>('Performance (A)'!E68)</f>
        <v>121</v>
      </c>
      <c r="E30" s="31">
        <f>('Performance (A)'!F55)</f>
        <v>3</v>
      </c>
      <c r="F30" s="173">
        <f>('Performance (A)'!F68)</f>
        <v>3</v>
      </c>
      <c r="G30" s="31">
        <f>('Performance (A)'!G55)</f>
        <v>1</v>
      </c>
      <c r="H30" s="173">
        <f>('Performance (A)'!G68)</f>
        <v>2</v>
      </c>
      <c r="I30" s="31">
        <f>('Performance (A)'!H55)</f>
        <v>0</v>
      </c>
      <c r="J30" s="173">
        <f>('Performance (A)'!H68)</f>
        <v>1</v>
      </c>
      <c r="K30" s="31">
        <f>('Performance (A)'!I55)</f>
        <v>0</v>
      </c>
      <c r="L30" s="173">
        <f>('Performance (A)'!I68)</f>
        <v>0</v>
      </c>
    </row>
    <row r="32">
      <c r="B32" s="34" t="s">
        <v>258</v>
      </c>
      <c r="C32" s="176" t="s">
        <v>261</v>
      </c>
      <c r="D32" s="177"/>
      <c r="E32" s="178" t="s">
        <v>262</v>
      </c>
      <c r="F32" s="179"/>
      <c r="G32" s="79" t="s">
        <v>263</v>
      </c>
      <c r="H32" s="76"/>
      <c r="I32" s="180" t="s">
        <v>264</v>
      </c>
      <c r="J32" s="181"/>
      <c r="K32" s="182" t="s">
        <v>265</v>
      </c>
      <c r="L32" s="183"/>
    </row>
    <row r="33">
      <c r="C33" s="57" t="s">
        <v>101</v>
      </c>
      <c r="D33" s="58"/>
      <c r="E33" s="57" t="s">
        <v>101</v>
      </c>
      <c r="F33" s="58"/>
      <c r="G33" s="57" t="s">
        <v>101</v>
      </c>
      <c r="H33" s="58"/>
      <c r="I33" s="109" t="s">
        <v>101</v>
      </c>
      <c r="J33" s="58"/>
      <c r="K33" s="57" t="s">
        <v>101</v>
      </c>
      <c r="L33" s="58"/>
    </row>
    <row r="34">
      <c r="C34" s="59" t="s">
        <v>102</v>
      </c>
      <c r="D34" s="60" t="s">
        <v>103</v>
      </c>
      <c r="E34" s="59" t="s">
        <v>102</v>
      </c>
      <c r="F34" s="60" t="s">
        <v>103</v>
      </c>
      <c r="G34" s="59" t="s">
        <v>102</v>
      </c>
      <c r="H34" s="60" t="s">
        <v>103</v>
      </c>
      <c r="I34" s="110" t="s">
        <v>102</v>
      </c>
      <c r="J34" s="111" t="s">
        <v>103</v>
      </c>
      <c r="K34" s="59" t="s">
        <v>102</v>
      </c>
      <c r="L34" s="60" t="s">
        <v>103</v>
      </c>
    </row>
    <row r="35">
      <c r="C35" s="61" t="s">
        <v>104</v>
      </c>
      <c r="D35" s="112">
        <v>18.0</v>
      </c>
      <c r="E35" s="184" t="s">
        <v>266</v>
      </c>
      <c r="F35" s="50"/>
      <c r="G35" s="61" t="s">
        <v>104</v>
      </c>
      <c r="H35" s="112">
        <v>42.0</v>
      </c>
      <c r="I35" s="61" t="s">
        <v>104</v>
      </c>
      <c r="J35" s="112">
        <v>6.0</v>
      </c>
      <c r="K35" s="184" t="s">
        <v>266</v>
      </c>
      <c r="L35" s="50"/>
    </row>
    <row r="36">
      <c r="C36" s="61" t="s">
        <v>105</v>
      </c>
      <c r="D36" s="63" t="s">
        <v>246</v>
      </c>
      <c r="E36" s="185"/>
      <c r="F36" s="185"/>
      <c r="G36" s="61" t="s">
        <v>105</v>
      </c>
      <c r="H36" s="63" t="s">
        <v>251</v>
      </c>
      <c r="I36" s="61" t="s">
        <v>105</v>
      </c>
      <c r="J36" s="63" t="s">
        <v>254</v>
      </c>
      <c r="K36" s="31"/>
      <c r="L36" s="31"/>
    </row>
    <row r="37">
      <c r="C37" s="61" t="s">
        <v>107</v>
      </c>
      <c r="D37" s="112">
        <v>0.0</v>
      </c>
      <c r="E37" s="31"/>
      <c r="F37" s="31"/>
      <c r="G37" s="61" t="s">
        <v>107</v>
      </c>
      <c r="H37" s="112">
        <v>0.0</v>
      </c>
      <c r="I37" s="61" t="s">
        <v>107</v>
      </c>
      <c r="J37" s="112">
        <v>0.0</v>
      </c>
      <c r="K37" s="31"/>
      <c r="L37" s="31"/>
    </row>
    <row r="38">
      <c r="C38" s="61" t="s">
        <v>108</v>
      </c>
      <c r="D38" s="112">
        <v>-49.0</v>
      </c>
      <c r="E38" s="31"/>
      <c r="F38" s="31"/>
      <c r="G38" s="61" t="s">
        <v>108</v>
      </c>
      <c r="H38" s="113">
        <v>4.99938125E8</v>
      </c>
      <c r="I38" s="61" t="s">
        <v>108</v>
      </c>
      <c r="J38" s="113">
        <v>-5.500000273E9</v>
      </c>
      <c r="K38" s="31"/>
      <c r="L38" s="31"/>
    </row>
    <row r="39">
      <c r="C39" s="61" t="s">
        <v>109</v>
      </c>
      <c r="D39" s="112">
        <v>-14.0</v>
      </c>
      <c r="E39" s="31"/>
      <c r="F39" s="31"/>
      <c r="G39" s="61" t="s">
        <v>109</v>
      </c>
      <c r="H39" s="113">
        <v>1.499969205E9</v>
      </c>
      <c r="I39" s="61" t="s">
        <v>109</v>
      </c>
      <c r="J39" s="113">
        <v>-1.000012284E9</v>
      </c>
      <c r="K39" s="31"/>
      <c r="L39" s="31"/>
    </row>
    <row r="40">
      <c r="C40" s="61" t="s">
        <v>110</v>
      </c>
      <c r="D40" s="112" t="s">
        <v>267</v>
      </c>
      <c r="E40" s="31"/>
      <c r="F40" s="31"/>
      <c r="G40" s="61" t="s">
        <v>110</v>
      </c>
      <c r="H40" s="112">
        <v>2.0</v>
      </c>
      <c r="I40" s="61" t="s">
        <v>110</v>
      </c>
      <c r="J40" s="112" t="s">
        <v>268</v>
      </c>
      <c r="K40" s="31"/>
      <c r="L40" s="31"/>
    </row>
    <row r="41">
      <c r="C41" s="66" t="s">
        <v>111</v>
      </c>
      <c r="D41" s="67" t="s">
        <v>112</v>
      </c>
      <c r="E41" s="31"/>
      <c r="F41" s="31"/>
      <c r="G41" s="66" t="s">
        <v>111</v>
      </c>
      <c r="H41" s="67" t="s">
        <v>112</v>
      </c>
      <c r="I41" s="66" t="s">
        <v>111</v>
      </c>
      <c r="J41" s="67" t="s">
        <v>269</v>
      </c>
      <c r="K41" s="31"/>
      <c r="L41" s="31"/>
    </row>
    <row r="44">
      <c r="A44" s="160" t="s">
        <v>94</v>
      </c>
    </row>
    <row r="45">
      <c r="A45" s="186" t="s">
        <v>270</v>
      </c>
      <c r="B45" s="58"/>
      <c r="C45" s="187" t="s">
        <v>259</v>
      </c>
      <c r="D45" s="50"/>
      <c r="E45" s="187" t="s">
        <v>248</v>
      </c>
      <c r="F45" s="50"/>
      <c r="G45" s="187" t="s">
        <v>250</v>
      </c>
      <c r="H45" s="50"/>
      <c r="I45" s="187" t="s">
        <v>253</v>
      </c>
      <c r="J45" s="50"/>
      <c r="K45" s="187" t="s">
        <v>260</v>
      </c>
      <c r="L45" s="50"/>
    </row>
    <row r="46">
      <c r="A46" s="170"/>
      <c r="B46" s="171"/>
      <c r="C46" s="188" t="s">
        <v>99</v>
      </c>
      <c r="D46" s="188" t="s">
        <v>98</v>
      </c>
      <c r="E46" s="188" t="s">
        <v>99</v>
      </c>
      <c r="F46" s="188" t="s">
        <v>98</v>
      </c>
      <c r="G46" s="188" t="s">
        <v>99</v>
      </c>
      <c r="H46" s="188" t="s">
        <v>98</v>
      </c>
      <c r="I46" s="188" t="s">
        <v>99</v>
      </c>
      <c r="J46" s="188" t="s">
        <v>98</v>
      </c>
      <c r="K46" s="188" t="s">
        <v>99</v>
      </c>
      <c r="L46" s="188" t="s">
        <v>98</v>
      </c>
    </row>
    <row r="47">
      <c r="A47" s="170"/>
      <c r="B47" s="171"/>
      <c r="C47" s="173">
        <f>('Performance (A)'!E72)</f>
        <v>470</v>
      </c>
      <c r="D47" s="173">
        <f>('Performance (A)'!E85)</f>
        <v>248</v>
      </c>
      <c r="E47" s="173">
        <f>('Performance (A)'!F72)</f>
        <v>3</v>
      </c>
      <c r="F47" s="173">
        <f>('Performance (A)'!F85)</f>
        <v>3</v>
      </c>
      <c r="G47" s="173">
        <f>('Performance (A)'!G72)</f>
        <v>1</v>
      </c>
      <c r="H47" s="31">
        <f>('Performance (A)'!G85)</f>
        <v>2</v>
      </c>
      <c r="I47" s="31">
        <f>('Performance (A)'!H72)</f>
        <v>4</v>
      </c>
      <c r="J47" s="173">
        <f>('Performance (A)'!H85)</f>
        <v>3</v>
      </c>
      <c r="K47" s="173">
        <f>('Performance (A)'!I72)</f>
        <v>0</v>
      </c>
      <c r="L47" s="31">
        <f>('Performance (A)'!I85)</f>
        <v>0</v>
      </c>
    </row>
    <row r="48">
      <c r="A48" s="170"/>
      <c r="B48" s="171"/>
      <c r="C48" s="173">
        <f>('Performance (A)'!E73)</f>
        <v>222</v>
      </c>
      <c r="D48" s="173">
        <f>('Performance (A)'!E86)</f>
        <v>221</v>
      </c>
      <c r="E48" s="173">
        <f>('Performance (A)'!F73)</f>
        <v>3</v>
      </c>
      <c r="F48" s="173">
        <f>('Performance (A)'!F86)</f>
        <v>3</v>
      </c>
      <c r="G48" s="173">
        <f>('Performance (A)'!G73)</f>
        <v>3</v>
      </c>
      <c r="H48" s="31">
        <f>('Performance (A)'!G86)</f>
        <v>2</v>
      </c>
      <c r="I48" s="31">
        <f>('Performance (A)'!H73)</f>
        <v>0</v>
      </c>
      <c r="J48" s="173">
        <f>('Performance (A)'!H86)</f>
        <v>0</v>
      </c>
      <c r="K48" s="173">
        <f>('Performance (A)'!I73)</f>
        <v>0</v>
      </c>
      <c r="L48" s="31">
        <f>('Performance (A)'!I86)</f>
        <v>0</v>
      </c>
    </row>
    <row r="49">
      <c r="A49" s="170"/>
      <c r="B49" s="171"/>
      <c r="C49" s="173">
        <f>('Performance (A)'!E74)</f>
        <v>232</v>
      </c>
      <c r="D49" s="173">
        <f>('Performance (A)'!E87)</f>
        <v>223</v>
      </c>
      <c r="E49" s="173">
        <f>('Performance (A)'!F74)</f>
        <v>3</v>
      </c>
      <c r="F49" s="173">
        <f>('Performance (A)'!F87)</f>
        <v>3</v>
      </c>
      <c r="G49" s="173">
        <f>('Performance (A)'!G74)</f>
        <v>2</v>
      </c>
      <c r="H49" s="31">
        <f>('Performance (A)'!G87)</f>
        <v>1</v>
      </c>
      <c r="I49" s="31">
        <f>('Performance (A)'!H74)</f>
        <v>1</v>
      </c>
      <c r="J49" s="173">
        <f>('Performance (A)'!H87)</f>
        <v>0</v>
      </c>
      <c r="K49" s="173">
        <f>('Performance (A)'!I74)</f>
        <v>0</v>
      </c>
      <c r="L49" s="31">
        <f>('Performance (A)'!I87)</f>
        <v>0</v>
      </c>
    </row>
    <row r="50">
      <c r="A50" s="170"/>
      <c r="B50" s="171"/>
      <c r="C50" s="173">
        <f>('Performance (A)'!E75)</f>
        <v>222</v>
      </c>
      <c r="D50" s="173">
        <f>('Performance (A)'!E88)</f>
        <v>236</v>
      </c>
      <c r="E50" s="173">
        <f>('Performance (A)'!F75)</f>
        <v>3</v>
      </c>
      <c r="F50" s="173">
        <f>('Performance (A)'!F88)</f>
        <v>3</v>
      </c>
      <c r="G50" s="173">
        <f>('Performance (A)'!G75)</f>
        <v>3</v>
      </c>
      <c r="H50" s="31">
        <f>('Performance (A)'!G88)</f>
        <v>2</v>
      </c>
      <c r="I50" s="31">
        <f>('Performance (A)'!H75)</f>
        <v>0</v>
      </c>
      <c r="J50" s="173">
        <f>('Performance (A)'!H88)</f>
        <v>1</v>
      </c>
      <c r="K50" s="173">
        <f>('Performance (A)'!I75)</f>
        <v>0</v>
      </c>
      <c r="L50" s="31">
        <f>('Performance (A)'!I88)</f>
        <v>0</v>
      </c>
    </row>
    <row r="51">
      <c r="A51" s="170"/>
      <c r="B51" s="171"/>
      <c r="C51" s="173">
        <f>('Performance (A)'!E76)</f>
        <v>314</v>
      </c>
      <c r="D51" s="173">
        <f>('Performance (A)'!E89)</f>
        <v>244</v>
      </c>
      <c r="E51" s="173">
        <f>('Performance (A)'!F76)</f>
        <v>3</v>
      </c>
      <c r="F51" s="173">
        <f>('Performance (A)'!F89)</f>
        <v>3</v>
      </c>
      <c r="G51" s="173">
        <f>('Performance (A)'!G76)</f>
        <v>1</v>
      </c>
      <c r="H51" s="31">
        <f>('Performance (A)'!G89)</f>
        <v>2</v>
      </c>
      <c r="I51" s="31">
        <f>('Performance (A)'!H76)</f>
        <v>2</v>
      </c>
      <c r="J51" s="173">
        <f>('Performance (A)'!H89)</f>
        <v>2</v>
      </c>
      <c r="K51" s="173">
        <f>('Performance (A)'!I76)</f>
        <v>0</v>
      </c>
      <c r="L51" s="31">
        <f>('Performance (A)'!I89)</f>
        <v>0</v>
      </c>
    </row>
    <row r="52">
      <c r="A52" s="170"/>
      <c r="B52" s="171"/>
      <c r="C52" s="173">
        <f>('Performance (A)'!E77)</f>
        <v>244</v>
      </c>
      <c r="D52" s="173">
        <f>('Performance (A)'!E90)</f>
        <v>347</v>
      </c>
      <c r="E52" s="173">
        <f>('Performance (A)'!F77)</f>
        <v>3</v>
      </c>
      <c r="F52" s="173">
        <f>('Performance (A)'!F90)</f>
        <v>3</v>
      </c>
      <c r="G52" s="173">
        <f>('Performance (A)'!G77)</f>
        <v>1</v>
      </c>
      <c r="H52" s="31">
        <f>('Performance (A)'!G90)</f>
        <v>3</v>
      </c>
      <c r="I52" s="31">
        <f>('Performance (A)'!H77)</f>
        <v>2</v>
      </c>
      <c r="J52" s="173">
        <f>('Performance (A)'!H90)</f>
        <v>7</v>
      </c>
      <c r="K52" s="173">
        <f>('Performance (A)'!I77)</f>
        <v>1</v>
      </c>
      <c r="L52" s="31">
        <f>('Performance (A)'!I90)</f>
        <v>0</v>
      </c>
    </row>
    <row r="53">
      <c r="A53" s="170"/>
      <c r="B53" s="171"/>
      <c r="C53" s="173">
        <f>('Performance (A)'!E78)</f>
        <v>284</v>
      </c>
      <c r="D53" s="173">
        <f>('Performance (A)'!E91)</f>
        <v>220</v>
      </c>
      <c r="E53" s="173">
        <f>('Performance (A)'!F78)</f>
        <v>3</v>
      </c>
      <c r="F53" s="173">
        <f>('Performance (A)'!F91)</f>
        <v>3</v>
      </c>
      <c r="G53" s="173">
        <f>('Performance (A)'!G78)</f>
        <v>2</v>
      </c>
      <c r="H53" s="31">
        <f>('Performance (A)'!G91)</f>
        <v>2</v>
      </c>
      <c r="I53" s="31">
        <f>('Performance (A)'!H78)</f>
        <v>3</v>
      </c>
      <c r="J53" s="173">
        <f>('Performance (A)'!H91)</f>
        <v>0</v>
      </c>
      <c r="K53" s="173">
        <f>('Performance (A)'!I78)</f>
        <v>0</v>
      </c>
      <c r="L53" s="31">
        <f>('Performance (A)'!I91)</f>
        <v>0</v>
      </c>
    </row>
    <row r="54">
      <c r="A54" s="170"/>
      <c r="B54" s="171"/>
      <c r="C54" s="173">
        <f>('Performance (A)'!E79)</f>
        <v>240</v>
      </c>
      <c r="D54" s="173">
        <f>('Performance (A)'!E92)</f>
        <v>261</v>
      </c>
      <c r="E54" s="173">
        <f>('Performance (A)'!F79)</f>
        <v>3</v>
      </c>
      <c r="F54" s="173">
        <f>('Performance (A)'!F92)</f>
        <v>3</v>
      </c>
      <c r="G54" s="173">
        <f>('Performance (A)'!G79)</f>
        <v>2</v>
      </c>
      <c r="H54" s="31">
        <f>('Performance (A)'!G92)</f>
        <v>1</v>
      </c>
      <c r="I54" s="31">
        <f>('Performance (A)'!H79)</f>
        <v>2</v>
      </c>
      <c r="J54" s="173">
        <f>('Performance (A)'!H92)</f>
        <v>3</v>
      </c>
      <c r="K54" s="173">
        <f>('Performance (A)'!I79)</f>
        <v>0</v>
      </c>
      <c r="L54" s="31">
        <f>('Performance (A)'!I92)</f>
        <v>0</v>
      </c>
    </row>
    <row r="55">
      <c r="A55" s="170"/>
      <c r="B55" s="171"/>
      <c r="C55" s="173">
        <f>('Performance (A)'!E80)</f>
        <v>234</v>
      </c>
      <c r="D55" s="173">
        <f>('Performance (A)'!E93)</f>
        <v>220</v>
      </c>
      <c r="E55" s="173">
        <f>('Performance (A)'!F80)</f>
        <v>3</v>
      </c>
      <c r="F55" s="173">
        <f>('Performance (A)'!F93)</f>
        <v>3</v>
      </c>
      <c r="G55" s="173">
        <f>('Performance (A)'!G80)</f>
        <v>1</v>
      </c>
      <c r="H55" s="31">
        <f>('Performance (A)'!G93)</f>
        <v>1</v>
      </c>
      <c r="I55" s="31">
        <f>('Performance (A)'!H80)</f>
        <v>1</v>
      </c>
      <c r="J55" s="173">
        <f>('Performance (A)'!H93)</f>
        <v>0</v>
      </c>
      <c r="K55" s="173">
        <f>('Performance (A)'!I80)</f>
        <v>3</v>
      </c>
      <c r="L55" s="31">
        <f>('Performance (A)'!I93)</f>
        <v>0</v>
      </c>
    </row>
    <row r="56">
      <c r="A56" s="174"/>
      <c r="B56" s="175"/>
      <c r="C56" s="173">
        <f>('Performance (A)'!E81)</f>
        <v>221</v>
      </c>
      <c r="D56" s="173">
        <f>('Performance (A)'!E94)</f>
        <v>219</v>
      </c>
      <c r="E56" s="173">
        <f>('Performance (A)'!F81)</f>
        <v>3</v>
      </c>
      <c r="F56" s="173">
        <f>('Performance (A)'!F94)</f>
        <v>3</v>
      </c>
      <c r="G56" s="173">
        <f>('Performance (A)'!G81)</f>
        <v>3</v>
      </c>
      <c r="H56" s="31">
        <f>('Performance (A)'!G94)</f>
        <v>2</v>
      </c>
      <c r="I56" s="31">
        <f>('Performance (A)'!H81)</f>
        <v>0</v>
      </c>
      <c r="J56" s="173">
        <f>('Performance (A)'!H94)</f>
        <v>0</v>
      </c>
      <c r="K56" s="173">
        <f>('Performance (A)'!I81)</f>
        <v>0</v>
      </c>
      <c r="L56" s="31">
        <f>('Performance (A)'!I94)</f>
        <v>0</v>
      </c>
    </row>
    <row r="58">
      <c r="B58" s="34" t="s">
        <v>270</v>
      </c>
      <c r="C58" s="176" t="s">
        <v>261</v>
      </c>
      <c r="D58" s="177"/>
      <c r="E58" s="178" t="s">
        <v>262</v>
      </c>
      <c r="F58" s="179"/>
      <c r="G58" s="79" t="s">
        <v>263</v>
      </c>
      <c r="H58" s="76"/>
      <c r="I58" s="180" t="s">
        <v>264</v>
      </c>
      <c r="J58" s="181"/>
      <c r="K58" s="182" t="s">
        <v>265</v>
      </c>
      <c r="L58" s="183"/>
    </row>
    <row r="59">
      <c r="C59" s="57" t="s">
        <v>101</v>
      </c>
      <c r="D59" s="58"/>
      <c r="E59" s="57" t="s">
        <v>101</v>
      </c>
      <c r="F59" s="58"/>
      <c r="G59" s="57" t="s">
        <v>101</v>
      </c>
      <c r="H59" s="58"/>
      <c r="I59" s="109" t="s">
        <v>101</v>
      </c>
      <c r="J59" s="58"/>
      <c r="K59" s="57" t="s">
        <v>101</v>
      </c>
      <c r="L59" s="58"/>
    </row>
    <row r="60">
      <c r="C60" s="59" t="s">
        <v>102</v>
      </c>
      <c r="D60" s="60" t="s">
        <v>103</v>
      </c>
      <c r="E60" s="59" t="s">
        <v>102</v>
      </c>
      <c r="F60" s="60" t="s">
        <v>103</v>
      </c>
      <c r="G60" s="59" t="s">
        <v>102</v>
      </c>
      <c r="H60" s="60" t="s">
        <v>103</v>
      </c>
      <c r="I60" s="110" t="s">
        <v>102</v>
      </c>
      <c r="J60" s="111" t="s">
        <v>103</v>
      </c>
      <c r="K60" s="59" t="s">
        <v>102</v>
      </c>
      <c r="L60" s="60" t="s">
        <v>103</v>
      </c>
    </row>
    <row r="61">
      <c r="C61" s="61" t="s">
        <v>104</v>
      </c>
      <c r="D61" s="112" t="s">
        <v>271</v>
      </c>
      <c r="E61" s="184" t="s">
        <v>266</v>
      </c>
      <c r="F61" s="50"/>
      <c r="G61" s="61" t="s">
        <v>104</v>
      </c>
      <c r="H61" s="112">
        <v>20.0</v>
      </c>
      <c r="I61" s="61" t="s">
        <v>104</v>
      </c>
      <c r="J61" s="112">
        <v>15.0</v>
      </c>
      <c r="K61" s="184" t="s">
        <v>266</v>
      </c>
      <c r="L61" s="50"/>
    </row>
    <row r="62">
      <c r="C62" s="61" t="s">
        <v>105</v>
      </c>
      <c r="D62" s="63" t="s">
        <v>247</v>
      </c>
      <c r="E62" s="31"/>
      <c r="F62" s="31"/>
      <c r="G62" s="61" t="s">
        <v>105</v>
      </c>
      <c r="H62" s="63" t="s">
        <v>252</v>
      </c>
      <c r="I62" s="61" t="s">
        <v>105</v>
      </c>
      <c r="J62" s="63" t="s">
        <v>255</v>
      </c>
      <c r="K62" s="31"/>
      <c r="L62" s="31"/>
    </row>
    <row r="63">
      <c r="C63" s="61" t="s">
        <v>107</v>
      </c>
      <c r="D63" s="112">
        <v>0.0</v>
      </c>
      <c r="E63" s="31"/>
      <c r="F63" s="31"/>
      <c r="G63" s="61" t="s">
        <v>107</v>
      </c>
      <c r="H63" s="112">
        <v>0.0</v>
      </c>
      <c r="I63" s="61" t="s">
        <v>107</v>
      </c>
      <c r="J63" s="112">
        <v>0.0</v>
      </c>
      <c r="K63" s="31"/>
      <c r="L63" s="31"/>
    </row>
    <row r="64">
      <c r="C64" s="61" t="s">
        <v>108</v>
      </c>
      <c r="D64" s="113">
        <v>-2.09999533E8</v>
      </c>
      <c r="E64" s="31"/>
      <c r="F64" s="31"/>
      <c r="G64" s="61" t="s">
        <v>108</v>
      </c>
      <c r="H64" s="113">
        <v>-4.9994696E7</v>
      </c>
      <c r="I64" s="61" t="s">
        <v>108</v>
      </c>
      <c r="J64" s="113">
        <v>-2.999980424E9</v>
      </c>
      <c r="K64" s="31"/>
      <c r="L64" s="31"/>
    </row>
    <row r="65">
      <c r="C65" s="61" t="s">
        <v>109</v>
      </c>
      <c r="D65" s="113">
        <v>9.00002848E8</v>
      </c>
      <c r="E65" s="31"/>
      <c r="F65" s="31"/>
      <c r="G65" s="61" t="s">
        <v>109</v>
      </c>
      <c r="H65" s="112" t="s">
        <v>272</v>
      </c>
      <c r="I65" s="61" t="s">
        <v>109</v>
      </c>
      <c r="J65" s="112" t="s">
        <v>273</v>
      </c>
      <c r="K65" s="31"/>
      <c r="L65" s="31"/>
    </row>
    <row r="66">
      <c r="C66" s="61" t="s">
        <v>110</v>
      </c>
      <c r="D66" s="113">
        <v>1.039999577E9</v>
      </c>
      <c r="E66" s="31"/>
      <c r="F66" s="31"/>
      <c r="G66" s="61" t="s">
        <v>110</v>
      </c>
      <c r="H66" s="112">
        <v>1.0</v>
      </c>
      <c r="I66" s="61" t="s">
        <v>110</v>
      </c>
      <c r="J66" s="113">
        <v>2.000007934E9</v>
      </c>
      <c r="K66" s="31"/>
      <c r="L66" s="31"/>
    </row>
    <row r="67">
      <c r="C67" s="66" t="s">
        <v>111</v>
      </c>
      <c r="D67" s="67" t="s">
        <v>112</v>
      </c>
      <c r="E67" s="31"/>
      <c r="F67" s="31"/>
      <c r="G67" s="66" t="s">
        <v>111</v>
      </c>
      <c r="H67" s="67" t="s">
        <v>226</v>
      </c>
      <c r="I67" s="66" t="s">
        <v>111</v>
      </c>
      <c r="J67" s="67" t="s">
        <v>112</v>
      </c>
      <c r="K67" s="31"/>
      <c r="L67" s="31"/>
    </row>
  </sheetData>
  <mergeCells count="33">
    <mergeCell ref="A19:B30"/>
    <mergeCell ref="A45:B56"/>
    <mergeCell ref="A3:B3"/>
    <mergeCell ref="A4:C4"/>
    <mergeCell ref="A1:B1"/>
    <mergeCell ref="A2:B2"/>
    <mergeCell ref="B5:C5"/>
    <mergeCell ref="E59:F59"/>
    <mergeCell ref="C59:D59"/>
    <mergeCell ref="G59:H59"/>
    <mergeCell ref="K59:L59"/>
    <mergeCell ref="E61:F61"/>
    <mergeCell ref="K61:L61"/>
    <mergeCell ref="I59:J59"/>
    <mergeCell ref="I19:J19"/>
    <mergeCell ref="G19:H19"/>
    <mergeCell ref="A18:L18"/>
    <mergeCell ref="E19:F19"/>
    <mergeCell ref="C19:D19"/>
    <mergeCell ref="E33:F33"/>
    <mergeCell ref="C33:D33"/>
    <mergeCell ref="I33:J33"/>
    <mergeCell ref="K33:L33"/>
    <mergeCell ref="C45:D45"/>
    <mergeCell ref="A44:L44"/>
    <mergeCell ref="K45:L45"/>
    <mergeCell ref="G45:H45"/>
    <mergeCell ref="E45:F45"/>
    <mergeCell ref="I45:J45"/>
    <mergeCell ref="K19:L19"/>
    <mergeCell ref="E35:F35"/>
    <mergeCell ref="K35:L35"/>
    <mergeCell ref="G33:H3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71"/>
    <col customWidth="1" min="2" max="3" width="19.43"/>
    <col customWidth="1" min="4" max="4" width="18.29"/>
    <col customWidth="1" min="5" max="5" width="15.14"/>
    <col customWidth="1" min="7" max="7" width="14.86"/>
  </cols>
  <sheetData>
    <row r="1">
      <c r="A1" s="189" t="s">
        <v>274</v>
      </c>
      <c r="B1" s="100"/>
      <c r="C1" s="100"/>
      <c r="D1" s="100"/>
      <c r="E1" s="50"/>
      <c r="R1" s="161"/>
      <c r="S1" s="161"/>
      <c r="T1" s="161"/>
      <c r="U1" s="161"/>
    </row>
    <row r="2">
      <c r="A2" s="190" t="s">
        <v>275</v>
      </c>
      <c r="B2" s="190" t="s">
        <v>276</v>
      </c>
      <c r="C2" s="191" t="s">
        <v>277</v>
      </c>
      <c r="D2" s="191" t="s">
        <v>276</v>
      </c>
      <c r="R2" s="156"/>
      <c r="S2" s="156"/>
      <c r="T2" s="156"/>
      <c r="U2" s="156"/>
      <c r="V2" s="156"/>
      <c r="W2" s="156"/>
      <c r="X2" s="156"/>
    </row>
    <row r="3">
      <c r="A3" s="192" t="s">
        <v>278</v>
      </c>
      <c r="B3" s="192" t="s">
        <v>279</v>
      </c>
      <c r="C3" s="193" t="s">
        <v>280</v>
      </c>
      <c r="D3" s="193" t="s">
        <v>281</v>
      </c>
      <c r="R3" s="156"/>
      <c r="S3" s="156"/>
      <c r="T3" s="156"/>
      <c r="U3" s="156"/>
      <c r="V3" s="156"/>
      <c r="W3" s="156"/>
      <c r="X3" s="156"/>
    </row>
    <row r="4">
      <c r="A4" s="192" t="s">
        <v>278</v>
      </c>
      <c r="B4" s="192" t="s">
        <v>279</v>
      </c>
      <c r="C4" s="193" t="s">
        <v>282</v>
      </c>
      <c r="D4" s="193" t="s">
        <v>283</v>
      </c>
    </row>
    <row r="5">
      <c r="A5" s="192" t="s">
        <v>284</v>
      </c>
      <c r="B5" s="192" t="s">
        <v>285</v>
      </c>
      <c r="C5" s="193" t="s">
        <v>286</v>
      </c>
      <c r="D5" s="193" t="s">
        <v>281</v>
      </c>
    </row>
    <row r="8">
      <c r="A8" s="194" t="s">
        <v>287</v>
      </c>
    </row>
    <row r="9">
      <c r="A9" s="192" t="s">
        <v>275</v>
      </c>
      <c r="B9" s="192"/>
      <c r="C9" s="192" t="s">
        <v>277</v>
      </c>
    </row>
    <row r="10">
      <c r="A10" s="26" t="s">
        <v>278</v>
      </c>
      <c r="B10" s="26"/>
      <c r="C10" s="26" t="s">
        <v>280</v>
      </c>
    </row>
    <row r="11">
      <c r="A11" s="26" t="s">
        <v>284</v>
      </c>
      <c r="B11" s="26"/>
      <c r="C11" s="26" t="s">
        <v>286</v>
      </c>
    </row>
    <row r="14">
      <c r="A14" s="195" t="s">
        <v>288</v>
      </c>
      <c r="B14" s="195" t="s">
        <v>289</v>
      </c>
      <c r="C14" s="128"/>
      <c r="D14" s="196"/>
    </row>
    <row r="15">
      <c r="A15" s="140" t="s">
        <v>288</v>
      </c>
      <c r="B15" s="100"/>
      <c r="C15" s="100"/>
      <c r="D15" s="100"/>
      <c r="E15" s="100"/>
      <c r="F15" s="100"/>
      <c r="G15" s="100"/>
      <c r="H15" s="100"/>
      <c r="I15" s="100"/>
      <c r="J15" s="100"/>
      <c r="K15" s="100"/>
      <c r="L15" s="100"/>
      <c r="M15" s="197"/>
      <c r="N15" s="198"/>
    </row>
    <row r="16">
      <c r="A16" s="141" t="s">
        <v>211</v>
      </c>
      <c r="B16" s="100"/>
      <c r="C16" s="127" t="s">
        <v>212</v>
      </c>
      <c r="D16" s="100"/>
      <c r="E16" s="142" t="s">
        <v>213</v>
      </c>
      <c r="F16" s="100"/>
      <c r="G16" s="99" t="s">
        <v>214</v>
      </c>
      <c r="H16" s="100"/>
      <c r="I16" s="143" t="s">
        <v>215</v>
      </c>
      <c r="J16" s="100"/>
      <c r="K16" s="144" t="s">
        <v>216</v>
      </c>
      <c r="L16" s="50"/>
    </row>
    <row r="17">
      <c r="A17" s="145" t="s">
        <v>98</v>
      </c>
      <c r="B17" s="145" t="s">
        <v>99</v>
      </c>
      <c r="C17" s="146" t="s">
        <v>98</v>
      </c>
      <c r="D17" s="146" t="s">
        <v>99</v>
      </c>
      <c r="E17" s="147" t="s">
        <v>98</v>
      </c>
      <c r="F17" s="147" t="s">
        <v>99</v>
      </c>
      <c r="G17" s="148" t="s">
        <v>98</v>
      </c>
      <c r="H17" s="148" t="s">
        <v>99</v>
      </c>
      <c r="I17" s="149" t="s">
        <v>98</v>
      </c>
      <c r="J17" s="149" t="s">
        <v>99</v>
      </c>
      <c r="K17" s="150" t="s">
        <v>98</v>
      </c>
      <c r="L17" s="150" t="s">
        <v>99</v>
      </c>
    </row>
    <row r="18">
      <c r="A18" s="151">
        <v>54.0</v>
      </c>
      <c r="B18" s="151">
        <v>54.0</v>
      </c>
      <c r="C18" s="151">
        <v>37.0</v>
      </c>
      <c r="D18" s="151">
        <v>35.0</v>
      </c>
      <c r="E18" s="151">
        <v>64.0</v>
      </c>
      <c r="F18" s="151">
        <v>62.0</v>
      </c>
      <c r="G18" s="152">
        <v>33.0</v>
      </c>
      <c r="H18" s="151">
        <v>33.0</v>
      </c>
      <c r="I18" s="151">
        <v>59.0</v>
      </c>
      <c r="J18" s="154">
        <v>58.0</v>
      </c>
      <c r="K18" s="151">
        <v>50.0</v>
      </c>
      <c r="L18" s="151">
        <v>48.0</v>
      </c>
    </row>
    <row r="19">
      <c r="A19" s="151">
        <v>62.0</v>
      </c>
      <c r="B19" s="151">
        <v>57.0</v>
      </c>
      <c r="C19" s="151">
        <v>15.0</v>
      </c>
      <c r="D19" s="151">
        <v>13.0</v>
      </c>
      <c r="E19" s="151">
        <v>54.0</v>
      </c>
      <c r="F19" s="151">
        <v>55.0</v>
      </c>
      <c r="G19" s="152">
        <v>30.0</v>
      </c>
      <c r="H19" s="151">
        <v>27.0</v>
      </c>
      <c r="I19" s="151">
        <v>39.0</v>
      </c>
      <c r="J19" s="151">
        <v>36.0</v>
      </c>
      <c r="K19" s="151">
        <v>28.0</v>
      </c>
      <c r="L19" s="151">
        <v>27.0</v>
      </c>
    </row>
    <row r="20">
      <c r="A20" s="151">
        <v>54.0</v>
      </c>
      <c r="B20" s="151">
        <v>54.0</v>
      </c>
      <c r="C20" s="151">
        <v>15.0</v>
      </c>
      <c r="D20" s="151">
        <v>16.0</v>
      </c>
      <c r="E20" s="151">
        <v>58.0</v>
      </c>
      <c r="F20" s="151">
        <v>53.0</v>
      </c>
      <c r="G20" s="152">
        <v>33.0</v>
      </c>
      <c r="H20" s="151">
        <v>33.0</v>
      </c>
      <c r="I20" s="151">
        <v>38.0</v>
      </c>
      <c r="J20" s="151">
        <v>35.0</v>
      </c>
      <c r="K20" s="151">
        <v>26.0</v>
      </c>
      <c r="L20" s="151">
        <v>26.0</v>
      </c>
    </row>
    <row r="21">
      <c r="A21" s="151">
        <v>60.0</v>
      </c>
      <c r="B21" s="151">
        <v>61.0</v>
      </c>
      <c r="C21" s="151">
        <v>27.0</v>
      </c>
      <c r="D21" s="151">
        <v>23.0</v>
      </c>
      <c r="E21" s="151">
        <v>56.0</v>
      </c>
      <c r="F21" s="151">
        <v>57.0</v>
      </c>
      <c r="G21" s="152">
        <v>29.0</v>
      </c>
      <c r="H21" s="151">
        <v>29.0</v>
      </c>
      <c r="I21" s="151">
        <v>78.0</v>
      </c>
      <c r="J21" s="151">
        <v>68.0</v>
      </c>
      <c r="K21" s="151">
        <v>55.0</v>
      </c>
      <c r="L21" s="151">
        <v>47.0</v>
      </c>
    </row>
    <row r="22">
      <c r="A22" s="151">
        <v>54.0</v>
      </c>
      <c r="B22" s="151">
        <v>54.0</v>
      </c>
      <c r="C22" s="151">
        <v>19.0</v>
      </c>
      <c r="D22" s="151">
        <v>17.0</v>
      </c>
      <c r="E22" s="151">
        <v>56.0</v>
      </c>
      <c r="F22" s="151">
        <v>57.0</v>
      </c>
      <c r="G22" s="152">
        <v>33.0</v>
      </c>
      <c r="H22" s="151">
        <v>33.0</v>
      </c>
      <c r="I22" s="151">
        <v>40.0</v>
      </c>
      <c r="J22" s="151">
        <v>34.0</v>
      </c>
      <c r="K22" s="151">
        <v>30.0</v>
      </c>
      <c r="L22" s="151">
        <v>26.0</v>
      </c>
    </row>
    <row r="23">
      <c r="A23" s="151">
        <v>55.0</v>
      </c>
      <c r="B23" s="151">
        <v>55.0</v>
      </c>
      <c r="C23" s="151">
        <v>20.0</v>
      </c>
      <c r="D23" s="151">
        <v>14.0</v>
      </c>
      <c r="E23" s="151">
        <v>58.0</v>
      </c>
      <c r="F23" s="151">
        <v>56.0</v>
      </c>
      <c r="G23" s="152">
        <v>33.0</v>
      </c>
      <c r="H23" s="151">
        <v>33.0</v>
      </c>
      <c r="I23" s="151">
        <v>42.0</v>
      </c>
      <c r="J23" s="151">
        <v>43.0</v>
      </c>
      <c r="K23" s="151">
        <v>29.0</v>
      </c>
      <c r="L23" s="151">
        <v>27.0</v>
      </c>
    </row>
    <row r="24">
      <c r="A24" s="151">
        <v>63.0</v>
      </c>
      <c r="B24" s="151">
        <v>65.0</v>
      </c>
      <c r="C24" s="151">
        <v>23.0</v>
      </c>
      <c r="D24" s="151">
        <v>19.0</v>
      </c>
      <c r="E24" s="151">
        <v>54.0</v>
      </c>
      <c r="F24" s="151">
        <v>52.0</v>
      </c>
      <c r="G24" s="152">
        <v>32.0</v>
      </c>
      <c r="H24" s="151">
        <v>31.0</v>
      </c>
      <c r="I24" s="151">
        <v>41.0</v>
      </c>
      <c r="J24" s="151">
        <v>41.0</v>
      </c>
      <c r="K24" s="151">
        <v>34.0</v>
      </c>
      <c r="L24" s="151">
        <v>31.0</v>
      </c>
    </row>
    <row r="25">
      <c r="A25" s="151">
        <v>55.0</v>
      </c>
      <c r="B25" s="151">
        <v>55.0</v>
      </c>
      <c r="C25" s="151">
        <v>16.0</v>
      </c>
      <c r="D25" s="151">
        <v>14.0</v>
      </c>
      <c r="E25" s="151">
        <v>52.0</v>
      </c>
      <c r="F25" s="151">
        <v>52.0</v>
      </c>
      <c r="G25" s="152">
        <v>33.0</v>
      </c>
      <c r="H25" s="151">
        <v>32.0</v>
      </c>
      <c r="I25" s="151">
        <v>43.0</v>
      </c>
      <c r="J25" s="151">
        <v>50.0</v>
      </c>
      <c r="K25" s="151">
        <v>29.0</v>
      </c>
      <c r="L25" s="151">
        <v>29.0</v>
      </c>
    </row>
    <row r="26">
      <c r="A26" s="151">
        <v>63.0</v>
      </c>
      <c r="B26" s="151">
        <v>64.0</v>
      </c>
      <c r="C26" s="151">
        <v>15.0</v>
      </c>
      <c r="D26" s="151">
        <v>15.0</v>
      </c>
      <c r="E26" s="151">
        <v>51.0</v>
      </c>
      <c r="F26" s="151">
        <v>55.0</v>
      </c>
      <c r="G26" s="152">
        <v>23.0</v>
      </c>
      <c r="H26" s="151">
        <v>27.0</v>
      </c>
      <c r="I26" s="151">
        <v>42.0</v>
      </c>
      <c r="J26" s="151">
        <v>42.0</v>
      </c>
      <c r="K26" s="151">
        <v>34.0</v>
      </c>
      <c r="L26" s="151">
        <v>31.0</v>
      </c>
    </row>
    <row r="27">
      <c r="A27" s="151">
        <v>55.0</v>
      </c>
      <c r="B27" s="151">
        <v>55.0</v>
      </c>
      <c r="C27" s="151">
        <v>16.0</v>
      </c>
      <c r="D27" s="151">
        <v>15.0</v>
      </c>
      <c r="E27" s="151">
        <v>58.0</v>
      </c>
      <c r="F27" s="151">
        <v>58.0</v>
      </c>
      <c r="G27" s="152">
        <v>33.0</v>
      </c>
      <c r="H27" s="151">
        <v>33.0</v>
      </c>
      <c r="I27" s="151">
        <v>58.0</v>
      </c>
      <c r="J27" s="151">
        <v>60.0</v>
      </c>
      <c r="K27" s="151">
        <v>33.0</v>
      </c>
      <c r="L27" s="151">
        <v>34.0</v>
      </c>
    </row>
    <row r="30">
      <c r="A30" s="115" t="s">
        <v>202</v>
      </c>
      <c r="G30" s="116"/>
      <c r="H30" s="116"/>
    </row>
    <row r="31" ht="12.0" customHeight="1">
      <c r="A31" s="118" t="s">
        <v>204</v>
      </c>
      <c r="B31" s="50"/>
      <c r="C31" s="118" t="s">
        <v>205</v>
      </c>
      <c r="D31" s="50"/>
      <c r="E31" s="118" t="s">
        <v>206</v>
      </c>
      <c r="F31" s="50"/>
      <c r="G31" s="118" t="s">
        <v>207</v>
      </c>
      <c r="H31" s="50"/>
    </row>
    <row r="32" ht="14.25" customHeight="1">
      <c r="A32" s="26" t="s">
        <v>98</v>
      </c>
      <c r="B32" s="26" t="s">
        <v>99</v>
      </c>
      <c r="C32" s="26" t="s">
        <v>98</v>
      </c>
      <c r="D32" s="26" t="s">
        <v>99</v>
      </c>
      <c r="E32" s="26" t="s">
        <v>98</v>
      </c>
      <c r="F32" s="26" t="s">
        <v>99</v>
      </c>
      <c r="G32" s="26" t="s">
        <v>98</v>
      </c>
      <c r="H32" s="26" t="s">
        <v>99</v>
      </c>
    </row>
    <row r="33">
      <c r="A33" s="123">
        <f>AVERAGE('AttrakDiff Adaptativo (A)'!B5,'AttrakDiff Adaptativo (A)'!F5, 'AttrakDiff Adaptativo (A)'!I5, 'AttrakDiff Adaptativo (A)'!K5, 'AttrakDiff Adaptativo (A)'!M5, 'AttrakDiff Adaptativo (A)'!U5, 'AttrakDiff Adaptativo (A)'!AC5)</f>
        <v>4.714285714</v>
      </c>
      <c r="B33" s="217">
        <f>AVERAGE('AttrakDiff Tradicional (A)'!C5,'AttrakDiff Tradicional (A)'!N5, 'AttrakDiff Tradicional (A)'!O5, 'AttrakDiff Tradicional (A)'!R5, 'AttrakDiff Tradicional (A)'!U5, 'AttrakDiff Tradicional (A)'!Y5, 'AttrakDiff Tradicional (A)'!AB5)</f>
        <v>3.857142857</v>
      </c>
      <c r="C33" s="217">
        <f>AVERAGE('AttrakDiff Adaptativo (A)'!C5,'AttrakDiff Adaptativo (A)'!G5, 'AttrakDiff Adaptativo (A)'!L5, 'AttrakDiff Adaptativo (A)'!N5, 'AttrakDiff Adaptativo (A)'!O5, 'AttrakDiff Adaptativo (A)'!P5, 'AttrakDiff Adaptativo (A)'!Q5, 'AttrakDiff Adaptativo (A)'!D70 )</f>
        <v>3.75</v>
      </c>
      <c r="D33" s="217">
        <f>AVERAGE('AttrakDiff Tradicional (A)'!B5,'AttrakDiff Tradicional (A)'!D5, 'AttrakDiff Tradicional (A)'!E5, 'AttrakDiff Tradicional (A)'!J5, 'AttrakDiff Tradicional (A)'!P5, 'AttrakDiff Tradicional (A)'!V5, 'AttrakDiff Tradicional (A)'!X5, 'AttrakDiff Tradicional (A)'!D70 )</f>
        <v>4.5</v>
      </c>
      <c r="E33" s="217">
        <f>AVERAGE('AttrakDiff Adaptativo (A)'!E5,'AttrakDiff Adaptativo (A)'!S5, 'AttrakDiff Adaptativo (A)'!W5, 'AttrakDiff Adaptativo (A)'!X5, 'AttrakDiff Adaptativo (A)'!Y5, 'AttrakDiff Adaptativo (A)'!Z5, 'AttrakDiff Adaptativo (A)'!AB5)</f>
        <v>4</v>
      </c>
      <c r="F33" s="217">
        <f>AVERAGE('AttrakDiff Tradicional (A)'!H5,'AttrakDiff Tradicional (A)'!I5, 'AttrakDiff Tradicional (A)'!K5, 'AttrakDiff Tradicional (A)'!L5, 'AttrakDiff Tradicional (A)'!M5, 'AttrakDiff Tradicional (A)'!W5, 'AttrakDiff Tradicional (A)'!Z5)</f>
        <v>4.857142857</v>
      </c>
      <c r="G33" s="125">
        <f>AVERAGE('AttrakDiff Adaptativo (A)'!D5,'AttrakDiff Adaptativo (A)'!H5, 'AttrakDiff Adaptativo (A)'!J5, 'AttrakDiff Adaptativo (A)'!R5, 'AttrakDiff Adaptativo (A)'!T5, 'AttrakDiff Adaptativo (A)'!V5, 'AttrakDiff Adaptativo (A)'!AA5)</f>
        <v>4.714285714</v>
      </c>
      <c r="H33" s="217">
        <f>AVERAGE('AttrakDiff Tradicional (A)'!F5,'AttrakDiff Tradicional (A)'!G5, 'AttrakDiff Tradicional (A)'!Q5, 'AttrakDiff Tradicional (A)'!S5, 'AttrakDiff Tradicional (A)'!T5, 'AttrakDiff Tradicional (A)'!AA5, 'AttrakDiff Tradicional (A)'!AC5)</f>
        <v>4</v>
      </c>
    </row>
    <row r="34">
      <c r="A34" s="123">
        <f>AVERAGE('AttrakDiff Adaptativo (A)'!B6,'AttrakDiff Adaptativo (A)'!F6, 'AttrakDiff Adaptativo (A)'!I6, 'AttrakDiff Adaptativo (A)'!K6, 'AttrakDiff Adaptativo (A)'!M6, 'AttrakDiff Adaptativo (A)'!U6, 'AttrakDiff Adaptativo (A)'!AC6)</f>
        <v>4.142857143</v>
      </c>
      <c r="B34" s="217">
        <f>AVERAGE('AttrakDiff Tradicional (A)'!C6,'AttrakDiff Tradicional (A)'!N6, 'AttrakDiff Tradicional (A)'!O6, 'AttrakDiff Tradicional (A)'!R6, 'AttrakDiff Tradicional (A)'!U6, 'AttrakDiff Tradicional (A)'!Y6, 'AttrakDiff Tradicional (A)'!AB6)</f>
        <v>4.285714286</v>
      </c>
      <c r="C34" s="217">
        <f>AVERAGE('AttrakDiff Adaptativo (A)'!C6,'AttrakDiff Adaptativo (A)'!G6, 'AttrakDiff Adaptativo (A)'!L6, 'AttrakDiff Adaptativo (A)'!N6, 'AttrakDiff Adaptativo (A)'!O6, 'AttrakDiff Adaptativo (A)'!P6, 'AttrakDiff Adaptativo (A)'!Q6, 'AttrakDiff Adaptativo (A)'!D70 )</f>
        <v>4.25</v>
      </c>
      <c r="D34" s="217">
        <f>AVERAGE('AttrakDiff Tradicional (A)'!B6,'AttrakDiff Tradicional (A)'!D6, 'AttrakDiff Tradicional (A)'!E6, 'AttrakDiff Tradicional (A)'!J6, 'AttrakDiff Tradicional (A)'!P6, 'AttrakDiff Tradicional (A)'!V6, 'AttrakDiff Tradicional (A)'!X6, 'AttrakDiff Tradicional (A)'!D70 )</f>
        <v>3.875</v>
      </c>
      <c r="E34" s="217">
        <f>AVERAGE('AttrakDiff Adaptativo (A)'!E6,'AttrakDiff Adaptativo (A)'!S6, 'AttrakDiff Adaptativo (A)'!W6, 'AttrakDiff Adaptativo (A)'!X6, 'AttrakDiff Adaptativo (A)'!Y6, 'AttrakDiff Adaptativo (A)'!Z6, 'AttrakDiff Adaptativo (A)'!AB6)</f>
        <v>4</v>
      </c>
      <c r="F34" s="217">
        <f>AVERAGE('AttrakDiff Tradicional (A)'!H6,'AttrakDiff Tradicional (A)'!I6, 'AttrakDiff Tradicional (A)'!K6, 'AttrakDiff Tradicional (A)'!L6, 'AttrakDiff Tradicional (A)'!M6, 'AttrakDiff Tradicional (A)'!W6, 'AttrakDiff Tradicional (A)'!Z6)</f>
        <v>5</v>
      </c>
      <c r="G34" s="125">
        <f>AVERAGE('AttrakDiff Adaptativo (A)'!D6,'AttrakDiff Adaptativo (A)'!H6, 'AttrakDiff Adaptativo (A)'!J6, 'AttrakDiff Adaptativo (A)'!R6, 'AttrakDiff Adaptativo (A)'!T6, 'AttrakDiff Adaptativo (A)'!V6, 'AttrakDiff Adaptativo (A)'!AA6)</f>
        <v>3.857142857</v>
      </c>
      <c r="H34" s="217">
        <f>AVERAGE('AttrakDiff Tradicional (A)'!F6,'AttrakDiff Tradicional (A)'!G6, 'AttrakDiff Tradicional (A)'!Q6, 'AttrakDiff Tradicional (A)'!S6, 'AttrakDiff Tradicional (A)'!T6, 'AttrakDiff Tradicional (A)'!AA6, 'AttrakDiff Tradicional (A)'!AC6)</f>
        <v>4.285714286</v>
      </c>
    </row>
    <row r="35">
      <c r="A35" s="123">
        <f>AVERAGE('AttrakDiff Adaptativo (A)'!B7,'AttrakDiff Adaptativo (A)'!F7, 'AttrakDiff Adaptativo (A)'!I7, 'AttrakDiff Adaptativo (A)'!K7, 'AttrakDiff Adaptativo (A)'!M7, 'AttrakDiff Adaptativo (A)'!U7, 'AttrakDiff Adaptativo (A)'!AC7)</f>
        <v>3</v>
      </c>
      <c r="B35" s="217">
        <f>AVERAGE('AttrakDiff Tradicional (A)'!C7,'AttrakDiff Tradicional (A)'!N7, 'AttrakDiff Tradicional (A)'!O7, 'AttrakDiff Tradicional (A)'!R7, 'AttrakDiff Tradicional (A)'!U7, 'AttrakDiff Tradicional (A)'!Y7, 'AttrakDiff Tradicional (A)'!AB7)</f>
        <v>3.714285714</v>
      </c>
      <c r="C35" s="217">
        <f>AVERAGE('AttrakDiff Adaptativo (A)'!C7,'AttrakDiff Adaptativo (A)'!G7, 'AttrakDiff Adaptativo (A)'!L7, 'AttrakDiff Adaptativo (A)'!N7, 'AttrakDiff Adaptativo (A)'!O7, 'AttrakDiff Adaptativo (A)'!P7, 'AttrakDiff Adaptativo (A)'!Q7, 'AttrakDiff Adaptativo (A)'!D70 )</f>
        <v>4.25</v>
      </c>
      <c r="D35" s="217">
        <f>AVERAGE('AttrakDiff Tradicional (A)'!B7,'AttrakDiff Tradicional (A)'!D7, 'AttrakDiff Tradicional (A)'!E7, 'AttrakDiff Tradicional (A)'!J7, 'AttrakDiff Tradicional (A)'!P7, 'AttrakDiff Tradicional (A)'!V7, 'AttrakDiff Tradicional (A)'!X7, 'AttrakDiff Tradicional (A)'!D70 )</f>
        <v>4.375</v>
      </c>
      <c r="E35" s="217">
        <f>AVERAGE('AttrakDiff Adaptativo (A)'!E7,'AttrakDiff Adaptativo (A)'!S7, 'AttrakDiff Adaptativo (A)'!W7, 'AttrakDiff Adaptativo (A)'!X7, 'AttrakDiff Adaptativo (A)'!Y7, 'AttrakDiff Adaptativo (A)'!Z7, 'AttrakDiff Adaptativo (A)'!AB7)</f>
        <v>3.428571429</v>
      </c>
      <c r="F35" s="217">
        <f>AVERAGE('AttrakDiff Tradicional (A)'!H7,'AttrakDiff Tradicional (A)'!I7, 'AttrakDiff Tradicional (A)'!K7, 'AttrakDiff Tradicional (A)'!L7, 'AttrakDiff Tradicional (A)'!M7, 'AttrakDiff Tradicional (A)'!W7, 'AttrakDiff Tradicional (A)'!Z7)</f>
        <v>5.571428571</v>
      </c>
      <c r="G35" s="125">
        <f>AVERAGE('AttrakDiff Adaptativo (A)'!D7,'AttrakDiff Adaptativo (A)'!H7, 'AttrakDiff Adaptativo (A)'!J7, 'AttrakDiff Adaptativo (A)'!R7, 'AttrakDiff Adaptativo (A)'!T7, 'AttrakDiff Adaptativo (A)'!V7, 'AttrakDiff Adaptativo (A)'!AA7)</f>
        <v>3.428571429</v>
      </c>
      <c r="H35" s="217">
        <f>AVERAGE('AttrakDiff Tradicional (A)'!F7,'AttrakDiff Tradicional (A)'!G7, 'AttrakDiff Tradicional (A)'!Q7, 'AttrakDiff Tradicional (A)'!S7, 'AttrakDiff Tradicional (A)'!T7, 'AttrakDiff Tradicional (A)'!AA7, 'AttrakDiff Tradicional (A)'!AC7)</f>
        <v>3.714285714</v>
      </c>
    </row>
    <row r="36">
      <c r="A36" s="123">
        <f>AVERAGE('AttrakDiff Adaptativo (A)'!B8,'AttrakDiff Adaptativo (A)'!F8, 'AttrakDiff Adaptativo (A)'!I8, 'AttrakDiff Adaptativo (A)'!K8, 'AttrakDiff Adaptativo (A)'!M8, 'AttrakDiff Adaptativo (A)'!U8, 'AttrakDiff Adaptativo (A)'!AC8)</f>
        <v>3.857142857</v>
      </c>
      <c r="B36" s="217">
        <f>AVERAGE('AttrakDiff Tradicional (A)'!C8,'AttrakDiff Tradicional (A)'!N8, 'AttrakDiff Tradicional (A)'!O8, 'AttrakDiff Tradicional (A)'!R8, 'AttrakDiff Tradicional (A)'!U8, 'AttrakDiff Tradicional (A)'!Y8, 'AttrakDiff Tradicional (A)'!AB8)</f>
        <v>3.857142857</v>
      </c>
      <c r="C36" s="217">
        <f>AVERAGE('AttrakDiff Adaptativo (A)'!C8,'AttrakDiff Adaptativo (A)'!G8, 'AttrakDiff Adaptativo (A)'!L8, 'AttrakDiff Adaptativo (A)'!N8, 'AttrakDiff Adaptativo (A)'!O8, 'AttrakDiff Adaptativo (A)'!P8, 'AttrakDiff Adaptativo (A)'!Q8, 'AttrakDiff Adaptativo (A)'!D73 )</f>
        <v>5</v>
      </c>
      <c r="D36" s="217">
        <f>AVERAGE('AttrakDiff Tradicional (A)'!B8,'AttrakDiff Tradicional (A)'!D8, 'AttrakDiff Tradicional (A)'!E8, 'AttrakDiff Tradicional (A)'!J8, 'AttrakDiff Tradicional (A)'!P8, 'AttrakDiff Tradicional (A)'!V8, 'AttrakDiff Tradicional (A)'!X8, 'AttrakDiff Tradicional (A)'!D70 )</f>
        <v>4.875</v>
      </c>
      <c r="E36" s="217">
        <f>AVERAGE('AttrakDiff Adaptativo (A)'!E8,'AttrakDiff Adaptativo (A)'!S8, 'AttrakDiff Adaptativo (A)'!W8, 'AttrakDiff Adaptativo (A)'!X8, 'AttrakDiff Adaptativo (A)'!Y8, 'AttrakDiff Adaptativo (A)'!Z8, 'AttrakDiff Adaptativo (A)'!AB8)</f>
        <v>3.571428571</v>
      </c>
      <c r="F36" s="217">
        <f>AVERAGE('AttrakDiff Tradicional (A)'!H8,'AttrakDiff Tradicional (A)'!I8, 'AttrakDiff Tradicional (A)'!K8, 'AttrakDiff Tradicional (A)'!L8, 'AttrakDiff Tradicional (A)'!M8, 'AttrakDiff Tradicional (A)'!W8, 'AttrakDiff Tradicional (A)'!Z8)</f>
        <v>5</v>
      </c>
      <c r="G36" s="125">
        <f>AVERAGE('AttrakDiff Adaptativo (A)'!D8,'AttrakDiff Adaptativo (A)'!H8, 'AttrakDiff Adaptativo (A)'!J8, 'AttrakDiff Adaptativo (A)'!R8, 'AttrakDiff Adaptativo (A)'!T8, 'AttrakDiff Adaptativo (A)'!V8, 'AttrakDiff Adaptativo (A)'!AA8)</f>
        <v>3.714285714</v>
      </c>
      <c r="H36" s="217">
        <f>AVERAGE('AttrakDiff Tradicional (A)'!F8,'AttrakDiff Tradicional (A)'!G8, 'AttrakDiff Tradicional (A)'!Q8, 'AttrakDiff Tradicional (A)'!S8, 'AttrakDiff Tradicional (A)'!T8, 'AttrakDiff Tradicional (A)'!AA8, 'AttrakDiff Tradicional (A)'!AC8)</f>
        <v>4.285714286</v>
      </c>
    </row>
    <row r="37">
      <c r="A37" s="123">
        <f>AVERAGE('AttrakDiff Adaptativo (A)'!B9,'AttrakDiff Adaptativo (A)'!F9, 'AttrakDiff Adaptativo (A)'!I9, 'AttrakDiff Adaptativo (A)'!K9, 'AttrakDiff Adaptativo (A)'!M9, 'AttrakDiff Adaptativo (A)'!U9, 'AttrakDiff Adaptativo (A)'!AC9)</f>
        <v>3.857142857</v>
      </c>
      <c r="B37" s="217">
        <f>AVERAGE('AttrakDiff Tradicional (A)'!C9,'AttrakDiff Tradicional (A)'!N9, 'AttrakDiff Tradicional (A)'!O9, 'AttrakDiff Tradicional (A)'!R9, 'AttrakDiff Tradicional (A)'!U9, 'AttrakDiff Tradicional (A)'!Y9, 'AttrakDiff Tradicional (A)'!AB9)</f>
        <v>4.571428571</v>
      </c>
      <c r="C37" s="217">
        <f>AVERAGE('AttrakDiff Adaptativo (A)'!C9,'AttrakDiff Adaptativo (A)'!G9, 'AttrakDiff Adaptativo (A)'!L9, 'AttrakDiff Adaptativo (A)'!N9, 'AttrakDiff Adaptativo (A)'!O9, 'AttrakDiff Adaptativo (A)'!P9, 'AttrakDiff Adaptativo (A)'!Q9, 'AttrakDiff Adaptativo (A)'!D70 )</f>
        <v>4.375</v>
      </c>
      <c r="D37" s="217">
        <f>AVERAGE('AttrakDiff Tradicional (A)'!B9,'AttrakDiff Tradicional (A)'!D9, 'AttrakDiff Tradicional (A)'!E9, 'AttrakDiff Tradicional (A)'!J9, 'AttrakDiff Tradicional (A)'!P9, 'AttrakDiff Tradicional (A)'!V9, 'AttrakDiff Tradicional (A)'!X9, 'AttrakDiff Tradicional (A)'!D70 )</f>
        <v>4.625</v>
      </c>
      <c r="E37" s="217">
        <f>AVERAGE('AttrakDiff Adaptativo (A)'!E9,'AttrakDiff Adaptativo (A)'!S9, 'AttrakDiff Adaptativo (A)'!W9, 'AttrakDiff Adaptativo (A)'!X9, 'AttrakDiff Adaptativo (A)'!Y9, 'AttrakDiff Adaptativo (A)'!Z9, 'AttrakDiff Adaptativo (A)'!AB9)</f>
        <v>4.857142857</v>
      </c>
      <c r="F37" s="217">
        <f>AVERAGE('AttrakDiff Tradicional (A)'!H9,'AttrakDiff Tradicional (A)'!I9, 'AttrakDiff Tradicional (A)'!K9, 'AttrakDiff Tradicional (A)'!L9, 'AttrakDiff Tradicional (A)'!M9, 'AttrakDiff Tradicional (A)'!W9, 'AttrakDiff Tradicional (A)'!Z9)</f>
        <v>4</v>
      </c>
      <c r="G37" s="125">
        <f>AVERAGE('AttrakDiff Adaptativo (A)'!D9,'AttrakDiff Adaptativo (A)'!H9, 'AttrakDiff Adaptativo (A)'!J9, 'AttrakDiff Adaptativo (A)'!R9, 'AttrakDiff Adaptativo (A)'!T9, 'AttrakDiff Adaptativo (A)'!V9, 'AttrakDiff Adaptativo (A)'!AA9)</f>
        <v>4</v>
      </c>
      <c r="H37" s="217">
        <f>AVERAGE('AttrakDiff Tradicional (A)'!F9,'AttrakDiff Tradicional (A)'!G9, 'AttrakDiff Tradicional (A)'!Q9, 'AttrakDiff Tradicional (A)'!S9, 'AttrakDiff Tradicional (A)'!T9, 'AttrakDiff Tradicional (A)'!AA9, 'AttrakDiff Tradicional (A)'!AC9)</f>
        <v>4</v>
      </c>
    </row>
    <row r="38">
      <c r="A38" s="123">
        <f>AVERAGE('AttrakDiff Adaptativo (A)'!B10,'AttrakDiff Adaptativo (A)'!F10, 'AttrakDiff Adaptativo (A)'!I10, 'AttrakDiff Adaptativo (A)'!K10, 'AttrakDiff Adaptativo (A)'!M10, 'AttrakDiff Adaptativo (A)'!U10, 'AttrakDiff Adaptativo (A)'!AC10)</f>
        <v>4</v>
      </c>
      <c r="B38" s="217">
        <f>AVERAGE('AttrakDiff Tradicional (A)'!C10,'AttrakDiff Tradicional (A)'!N10, 'AttrakDiff Tradicional (A)'!O10, 'AttrakDiff Tradicional (A)'!R10, 'AttrakDiff Tradicional (A)'!U10, 'AttrakDiff Tradicional (A)'!Y10, 'AttrakDiff Tradicional (A)'!AB10)</f>
        <v>4.142857143</v>
      </c>
      <c r="C38" s="217">
        <f>AVERAGE('AttrakDiff Adaptativo (A)'!C10,'AttrakDiff Adaptativo (A)'!G10, 'AttrakDiff Adaptativo (A)'!L10, 'AttrakDiff Adaptativo (A)'!N10, 'AttrakDiff Adaptativo (A)'!O10, 'AttrakDiff Adaptativo (A)'!P10, 'AttrakDiff Adaptativo (A)'!Q10, 'AttrakDiff Adaptativo (A)'!D75 )</f>
        <v>4.857142857</v>
      </c>
      <c r="D38" s="217">
        <f>AVERAGE('AttrakDiff Tradicional (A)'!B10,'AttrakDiff Tradicional (A)'!D10, 'AttrakDiff Tradicional (A)'!E10, 'AttrakDiff Tradicional (A)'!J10, 'AttrakDiff Tradicional (A)'!P10, 'AttrakDiff Tradicional (A)'!V10, 'AttrakDiff Tradicional (A)'!X10, 'AttrakDiff Tradicional (A)'!D70 )</f>
        <v>4.5</v>
      </c>
      <c r="E38" s="217">
        <f>AVERAGE('AttrakDiff Adaptativo (A)'!E10,'AttrakDiff Adaptativo (A)'!S10, 'AttrakDiff Adaptativo (A)'!W10, 'AttrakDiff Adaptativo (A)'!X10, 'AttrakDiff Adaptativo (A)'!Y10, 'AttrakDiff Adaptativo (A)'!Z10, 'AttrakDiff Adaptativo (A)'!AB10)</f>
        <v>3</v>
      </c>
      <c r="F38" s="217">
        <f>AVERAGE('AttrakDiff Tradicional (A)'!H10,'AttrakDiff Tradicional (A)'!I10, 'AttrakDiff Tradicional (A)'!K10, 'AttrakDiff Tradicional (A)'!L10, 'AttrakDiff Tradicional (A)'!M10, 'AttrakDiff Tradicional (A)'!W10, 'AttrakDiff Tradicional (A)'!Z10)</f>
        <v>5.285714286</v>
      </c>
      <c r="G38" s="125">
        <f>AVERAGE('AttrakDiff Adaptativo (A)'!D10,'AttrakDiff Adaptativo (A)'!H10, 'AttrakDiff Adaptativo (A)'!J10, 'AttrakDiff Adaptativo (A)'!R10, 'AttrakDiff Adaptativo (A)'!T10, 'AttrakDiff Adaptativo (A)'!V10, 'AttrakDiff Adaptativo (A)'!AA10)</f>
        <v>4.142857143</v>
      </c>
      <c r="H38" s="217">
        <f>AVERAGE('AttrakDiff Tradicional (A)'!F10,'AttrakDiff Tradicional (A)'!G10, 'AttrakDiff Tradicional (A)'!Q10, 'AttrakDiff Tradicional (A)'!S10, 'AttrakDiff Tradicional (A)'!T10, 'AttrakDiff Tradicional (A)'!AA10, 'AttrakDiff Tradicional (A)'!AC10)</f>
        <v>3.714285714</v>
      </c>
    </row>
    <row r="39">
      <c r="A39" s="123">
        <f>AVERAGE('AttrakDiff Adaptativo (A)'!B11,'AttrakDiff Adaptativo (A)'!F11, 'AttrakDiff Adaptativo (A)'!I11, 'AttrakDiff Adaptativo (A)'!K11, 'AttrakDiff Adaptativo (A)'!M11, 'AttrakDiff Adaptativo (A)'!U11, 'AttrakDiff Adaptativo (A)'!AC11)</f>
        <v>3.428571429</v>
      </c>
      <c r="B39" s="217">
        <f>AVERAGE('AttrakDiff Tradicional (A)'!C11,'AttrakDiff Tradicional (A)'!N11, 'AttrakDiff Tradicional (A)'!O11, 'AttrakDiff Tradicional (A)'!R11, 'AttrakDiff Tradicional (A)'!U11, 'AttrakDiff Tradicional (A)'!Y11, 'AttrakDiff Tradicional (A)'!AB11)</f>
        <v>3.857142857</v>
      </c>
      <c r="C39" s="217">
        <f>AVERAGE('AttrakDiff Adaptativo (A)'!C11,'AttrakDiff Adaptativo (A)'!G11, 'AttrakDiff Adaptativo (A)'!L11, 'AttrakDiff Adaptativo (A)'!N11, 'AttrakDiff Adaptativo (A)'!O11, 'AttrakDiff Adaptativo (A)'!P11, 'AttrakDiff Adaptativo (A)'!Q11, 'AttrakDiff Adaptativo (A)'!D70 )</f>
        <v>4.5</v>
      </c>
      <c r="D39" s="217">
        <f>AVERAGE('AttrakDiff Tradicional (A)'!B11,'AttrakDiff Tradicional (A)'!D11, 'AttrakDiff Tradicional (A)'!E11, 'AttrakDiff Tradicional (A)'!J11, 'AttrakDiff Tradicional (A)'!P11, 'AttrakDiff Tradicional (A)'!V11, 'AttrakDiff Tradicional (A)'!X11, 'AttrakDiff Tradicional (A)'!D70 )</f>
        <v>4.125</v>
      </c>
      <c r="E39" s="217">
        <f>AVERAGE('AttrakDiff Adaptativo (A)'!E11,'AttrakDiff Adaptativo (A)'!S11, 'AttrakDiff Adaptativo (A)'!W11, 'AttrakDiff Adaptativo (A)'!X11, 'AttrakDiff Adaptativo (A)'!Y11, 'AttrakDiff Adaptativo (A)'!Z11, 'AttrakDiff Adaptativo (A)'!AB11)</f>
        <v>3.571428571</v>
      </c>
      <c r="F39" s="217">
        <f>AVERAGE('AttrakDiff Tradicional (A)'!H11,'AttrakDiff Tradicional (A)'!I11, 'AttrakDiff Tradicional (A)'!K11, 'AttrakDiff Tradicional (A)'!L11, 'AttrakDiff Tradicional (A)'!M11, 'AttrakDiff Tradicional (A)'!W11, 'AttrakDiff Tradicional (A)'!Z11)</f>
        <v>5.285714286</v>
      </c>
      <c r="G39" s="125">
        <f>AVERAGE('AttrakDiff Adaptativo (A)'!D11,'AttrakDiff Adaptativo (A)'!H11, 'AttrakDiff Adaptativo (A)'!J11, 'AttrakDiff Adaptativo (A)'!R11, 'AttrakDiff Adaptativo (A)'!T11, 'AttrakDiff Adaptativo (A)'!V11, 'AttrakDiff Adaptativo (A)'!AA11)</f>
        <v>4</v>
      </c>
      <c r="H39" s="217">
        <f>AVERAGE('AttrakDiff Tradicional (A)'!F11,'AttrakDiff Tradicional (A)'!G11, 'AttrakDiff Tradicional (A)'!Q11, 'AttrakDiff Tradicional (A)'!S11, 'AttrakDiff Tradicional (A)'!T11, 'AttrakDiff Tradicional (A)'!AA11, 'AttrakDiff Tradicional (A)'!AC11)</f>
        <v>3.714285714</v>
      </c>
    </row>
    <row r="40">
      <c r="A40" s="123">
        <f>AVERAGE('AttrakDiff Adaptativo (A)'!B12,'AttrakDiff Adaptativo (A)'!F12, 'AttrakDiff Adaptativo (A)'!I12, 'AttrakDiff Adaptativo (A)'!K12, 'AttrakDiff Adaptativo (A)'!M12, 'AttrakDiff Adaptativo (A)'!U12, 'AttrakDiff Adaptativo (A)'!AC12)</f>
        <v>3.857142857</v>
      </c>
      <c r="B40" s="217">
        <f>AVERAGE('AttrakDiff Tradicional (A)'!C12,'AttrakDiff Tradicional (A)'!N12, 'AttrakDiff Tradicional (A)'!O12, 'AttrakDiff Tradicional (A)'!R12, 'AttrakDiff Tradicional (A)'!U12, 'AttrakDiff Tradicional (A)'!Y12, 'AttrakDiff Tradicional (A)'!AB12)</f>
        <v>3</v>
      </c>
      <c r="C40" s="217">
        <f>AVERAGE('AttrakDiff Adaptativo (A)'!C12,'AttrakDiff Adaptativo (A)'!G12, 'AttrakDiff Adaptativo (A)'!L12, 'AttrakDiff Adaptativo (A)'!N12, 'AttrakDiff Adaptativo (A)'!O12, 'AttrakDiff Adaptativo (A)'!P12, 'AttrakDiff Adaptativo (A)'!Q12, 'AttrakDiff Adaptativo (A)'!D70 )</f>
        <v>4.125</v>
      </c>
      <c r="D40" s="217">
        <f>AVERAGE('AttrakDiff Tradicional (A)'!B12,'AttrakDiff Tradicional (A)'!D12, 'AttrakDiff Tradicional (A)'!E12, 'AttrakDiff Tradicional (A)'!J12, 'AttrakDiff Tradicional (A)'!P12, 'AttrakDiff Tradicional (A)'!V12, 'AttrakDiff Tradicional (A)'!X12, 'AttrakDiff Tradicional (A)'!D70 )</f>
        <v>4.125</v>
      </c>
      <c r="E40" s="217">
        <f>AVERAGE('AttrakDiff Adaptativo (A)'!E12,'AttrakDiff Adaptativo (A)'!S12, 'AttrakDiff Adaptativo (A)'!W12, 'AttrakDiff Adaptativo (A)'!X12, 'AttrakDiff Adaptativo (A)'!Y12, 'AttrakDiff Adaptativo (A)'!Z12, 'AttrakDiff Adaptativo (A)'!AB12)</f>
        <v>2.714285714</v>
      </c>
      <c r="F40" s="217">
        <f>AVERAGE('AttrakDiff Tradicional (A)'!H12,'AttrakDiff Tradicional (A)'!I12, 'AttrakDiff Tradicional (A)'!K12, 'AttrakDiff Tradicional (A)'!L12, 'AttrakDiff Tradicional (A)'!M12, 'AttrakDiff Tradicional (A)'!W12, 'AttrakDiff Tradicional (A)'!Z12)</f>
        <v>5.142857143</v>
      </c>
      <c r="G40" s="125">
        <f>AVERAGE('AttrakDiff Adaptativo (A)'!D12,'AttrakDiff Adaptativo (A)'!H12, 'AttrakDiff Adaptativo (A)'!J12, 'AttrakDiff Adaptativo (A)'!R12, 'AttrakDiff Adaptativo (A)'!T12, 'AttrakDiff Adaptativo (A)'!V12, 'AttrakDiff Adaptativo (A)'!AA12)</f>
        <v>3.428571429</v>
      </c>
      <c r="H40" s="217">
        <f>AVERAGE('AttrakDiff Tradicional (A)'!F12,'AttrakDiff Tradicional (A)'!G12, 'AttrakDiff Tradicional (A)'!Q12, 'AttrakDiff Tradicional (A)'!S12, 'AttrakDiff Tradicional (A)'!T12, 'AttrakDiff Tradicional (A)'!AA12, 'AttrakDiff Tradicional (A)'!AC12)</f>
        <v>3.285714286</v>
      </c>
    </row>
    <row r="41">
      <c r="A41" s="123">
        <f>AVERAGE('AttrakDiff Adaptativo (A)'!B13,'AttrakDiff Adaptativo (A)'!F13, 'AttrakDiff Adaptativo (A)'!I13, 'AttrakDiff Adaptativo (A)'!K13, 'AttrakDiff Adaptativo (A)'!M13, 'AttrakDiff Adaptativo (A)'!U13, 'AttrakDiff Adaptativo (A)'!AC13)</f>
        <v>3.857142857</v>
      </c>
      <c r="B41" s="217">
        <f>AVERAGE('AttrakDiff Tradicional (A)'!C13,'AttrakDiff Tradicional (A)'!N13, 'AttrakDiff Tradicional (A)'!O13, 'AttrakDiff Tradicional (A)'!R13, 'AttrakDiff Tradicional (A)'!U13, 'AttrakDiff Tradicional (A)'!Y13, 'AttrakDiff Tradicional (A)'!AB13)</f>
        <v>4.571428571</v>
      </c>
      <c r="C41" s="217">
        <f>AVERAGE('AttrakDiff Adaptativo (A)'!C13,'AttrakDiff Adaptativo (A)'!G13, 'AttrakDiff Adaptativo (A)'!L13, 'AttrakDiff Adaptativo (A)'!N13, 'AttrakDiff Adaptativo (A)'!O13, 'AttrakDiff Adaptativo (A)'!P13, 'AttrakDiff Adaptativo (A)'!Q13, 'AttrakDiff Adaptativo (A)'!D70 )</f>
        <v>5.125</v>
      </c>
      <c r="D41" s="217">
        <f>AVERAGE('AttrakDiff Tradicional (A)'!B13,'AttrakDiff Tradicional (A)'!D13, 'AttrakDiff Tradicional (A)'!E13, 'AttrakDiff Tradicional (A)'!J13, 'AttrakDiff Tradicional (A)'!P13, 'AttrakDiff Tradicional (A)'!V13, 'AttrakDiff Tradicional (A)'!X13, 'AttrakDiff Tradicional (A)'!D70 )</f>
        <v>4.75</v>
      </c>
      <c r="E41" s="217">
        <f>AVERAGE('AttrakDiff Adaptativo (A)'!E13,'AttrakDiff Adaptativo (A)'!S13, 'AttrakDiff Adaptativo (A)'!W13, 'AttrakDiff Adaptativo (A)'!X13, 'AttrakDiff Adaptativo (A)'!Y13, 'AttrakDiff Adaptativo (A)'!Z13, 'AttrakDiff Adaptativo (A)'!AB13)</f>
        <v>3.857142857</v>
      </c>
      <c r="F41" s="217">
        <f>AVERAGE('AttrakDiff Tradicional (A)'!H13,'AttrakDiff Tradicional (A)'!I13, 'AttrakDiff Tradicional (A)'!K13, 'AttrakDiff Tradicional (A)'!L13, 'AttrakDiff Tradicional (A)'!M13, 'AttrakDiff Tradicional (A)'!W13, 'AttrakDiff Tradicional (A)'!Z13)</f>
        <v>5.428571429</v>
      </c>
      <c r="G41" s="125">
        <f>AVERAGE('AttrakDiff Adaptativo (A)'!D13,'AttrakDiff Adaptativo (A)'!H13, 'AttrakDiff Adaptativo (A)'!J13, 'AttrakDiff Adaptativo (A)'!R13, 'AttrakDiff Adaptativo (A)'!T13, 'AttrakDiff Adaptativo (A)'!V13, 'AttrakDiff Adaptativo (A)'!AA13)</f>
        <v>3.857142857</v>
      </c>
      <c r="H41" s="217">
        <f>AVERAGE('AttrakDiff Tradicional (A)'!F13,'AttrakDiff Tradicional (A)'!G13, 'AttrakDiff Tradicional (A)'!Q13, 'AttrakDiff Tradicional (A)'!S13, 'AttrakDiff Tradicional (A)'!T13, 'AttrakDiff Tradicional (A)'!AA13, 'AttrakDiff Tradicional (A)'!AC13)</f>
        <v>4.428571429</v>
      </c>
    </row>
    <row r="42">
      <c r="A42" s="123">
        <f>AVERAGE('AttrakDiff Adaptativo (A)'!B14,'AttrakDiff Adaptativo (A)'!F14, 'AttrakDiff Adaptativo (A)'!I14, 'AttrakDiff Adaptativo (A)'!K14, 'AttrakDiff Adaptativo (A)'!M14, 'AttrakDiff Adaptativo (A)'!U14, 'AttrakDiff Adaptativo (A)'!AC14)</f>
        <v>4.142857143</v>
      </c>
      <c r="B42" s="217">
        <f>AVERAGE('AttrakDiff Tradicional (A)'!C14,'AttrakDiff Tradicional (A)'!N14, 'AttrakDiff Tradicional (A)'!O14, 'AttrakDiff Tradicional (A)'!R14, 'AttrakDiff Tradicional (A)'!U14, 'AttrakDiff Tradicional (A)'!Y14, 'AttrakDiff Tradicional (A)'!AB14)</f>
        <v>4</v>
      </c>
      <c r="C42" s="217">
        <f>AVERAGE('AttrakDiff Adaptativo (A)'!C14,'AttrakDiff Adaptativo (A)'!G14, 'AttrakDiff Adaptativo (A)'!L14, 'AttrakDiff Adaptativo (A)'!N14, 'AttrakDiff Adaptativo (A)'!O14, 'AttrakDiff Adaptativo (A)'!P14, 'AttrakDiff Adaptativo (A)'!Q14, 'AttrakDiff Adaptativo (A)'!D70 )</f>
        <v>4</v>
      </c>
      <c r="D42" s="217">
        <f>AVERAGE('AttrakDiff Tradicional (A)'!B14,'AttrakDiff Tradicional (A)'!D14, 'AttrakDiff Tradicional (A)'!E14, 'AttrakDiff Tradicional (A)'!J14, 'AttrakDiff Tradicional (A)'!P14, 'AttrakDiff Tradicional (A)'!V14, 'AttrakDiff Tradicional (A)'!X14, 'AttrakDiff Tradicional (A)'!D70 )</f>
        <v>5.125</v>
      </c>
      <c r="E42" s="217">
        <f>AVERAGE('AttrakDiff Adaptativo (A)'!E14,'AttrakDiff Adaptativo (A)'!S14, 'AttrakDiff Adaptativo (A)'!W14, 'AttrakDiff Adaptativo (A)'!X14, 'AttrakDiff Adaptativo (A)'!Y14, 'AttrakDiff Adaptativo (A)'!Z14, 'AttrakDiff Adaptativo (A)'!AB14)</f>
        <v>4.857142857</v>
      </c>
      <c r="F42" s="217">
        <f>AVERAGE('AttrakDiff Tradicional (A)'!H14,'AttrakDiff Tradicional (A)'!I14, 'AttrakDiff Tradicional (A)'!K14, 'AttrakDiff Tradicional (A)'!L14, 'AttrakDiff Tradicional (A)'!M14, 'AttrakDiff Tradicional (A)'!W14, 'AttrakDiff Tradicional (A)'!Z14)</f>
        <v>3.571428571</v>
      </c>
      <c r="G42" s="125">
        <f>AVERAGE('AttrakDiff Adaptativo (A)'!D14,'AttrakDiff Adaptativo (A)'!H14, 'AttrakDiff Adaptativo (A)'!J14, 'AttrakDiff Adaptativo (A)'!R14, 'AttrakDiff Adaptativo (A)'!T14, 'AttrakDiff Adaptativo (A)'!V14, 'AttrakDiff Adaptativo (A)'!AA14)</f>
        <v>3.428571429</v>
      </c>
      <c r="H42" s="217">
        <f>AVERAGE('AttrakDiff Tradicional (A)'!F14,'AttrakDiff Tradicional (A)'!G14, 'AttrakDiff Tradicional (A)'!Q14, 'AttrakDiff Tradicional (A)'!S14, 'AttrakDiff Tradicional (A)'!T14, 'AttrakDiff Tradicional (A)'!AA14, 'AttrakDiff Tradicional (A)'!AC14)</f>
        <v>3.857142857</v>
      </c>
    </row>
    <row r="45">
      <c r="A45" s="53" t="s">
        <v>100</v>
      </c>
      <c r="B45" s="54"/>
      <c r="C45" s="54"/>
      <c r="D45" s="54"/>
      <c r="E45" s="54"/>
      <c r="F45" s="54"/>
      <c r="G45" s="54"/>
      <c r="H45" s="54"/>
      <c r="I45" s="54"/>
      <c r="J45" s="54"/>
      <c r="K45" s="54"/>
      <c r="L45" s="54"/>
      <c r="M45" s="54"/>
      <c r="N45" s="54"/>
      <c r="O45" s="54"/>
      <c r="P45" s="54"/>
      <c r="Q45" s="54"/>
      <c r="R45" s="54"/>
      <c r="S45" s="54"/>
    </row>
    <row r="46">
      <c r="A46" s="225"/>
      <c r="B46" s="225"/>
      <c r="C46" s="225"/>
      <c r="D46" s="225"/>
      <c r="E46" s="225"/>
      <c r="F46" s="225"/>
      <c r="G46" s="225"/>
      <c r="H46" s="225"/>
      <c r="I46" s="225"/>
      <c r="J46" s="225"/>
      <c r="K46" s="225"/>
      <c r="L46" s="54"/>
      <c r="M46" s="54"/>
      <c r="N46" s="54"/>
      <c r="O46" s="54"/>
      <c r="P46" s="54"/>
      <c r="Q46" s="54"/>
      <c r="R46" s="54"/>
      <c r="S46" s="54"/>
    </row>
    <row r="47">
      <c r="A47" s="226" t="s">
        <v>289</v>
      </c>
      <c r="B47" s="120"/>
      <c r="C47" s="120"/>
      <c r="D47" s="120"/>
      <c r="E47" s="120"/>
      <c r="F47" s="120"/>
      <c r="G47" s="120"/>
      <c r="H47" s="120"/>
      <c r="I47" s="120"/>
      <c r="J47" s="120"/>
      <c r="K47" s="120"/>
      <c r="L47" s="120"/>
      <c r="M47" s="120"/>
      <c r="N47" s="120"/>
      <c r="O47" s="120"/>
      <c r="P47" s="120"/>
      <c r="Q47" s="120"/>
      <c r="R47" s="120"/>
      <c r="S47" s="120"/>
    </row>
    <row r="48">
      <c r="A48" s="227"/>
      <c r="B48" s="228" t="s">
        <v>320</v>
      </c>
      <c r="C48" s="228" t="s">
        <v>321</v>
      </c>
      <c r="D48" s="228" t="s">
        <v>322</v>
      </c>
      <c r="E48" s="228" t="s">
        <v>323</v>
      </c>
      <c r="F48" s="228" t="s">
        <v>324</v>
      </c>
      <c r="G48" s="228" t="s">
        <v>325</v>
      </c>
      <c r="H48" s="228" t="s">
        <v>326</v>
      </c>
      <c r="I48" s="228" t="s">
        <v>327</v>
      </c>
      <c r="J48" s="228" t="s">
        <v>328</v>
      </c>
      <c r="K48" s="228" t="s">
        <v>329</v>
      </c>
      <c r="L48" s="229" t="s">
        <v>330</v>
      </c>
      <c r="M48" s="229" t="s">
        <v>331</v>
      </c>
      <c r="N48" s="229" t="s">
        <v>332</v>
      </c>
      <c r="O48" s="229" t="s">
        <v>333</v>
      </c>
      <c r="P48" s="229" t="s">
        <v>334</v>
      </c>
      <c r="Q48" s="229" t="s">
        <v>335</v>
      </c>
      <c r="R48" s="229" t="s">
        <v>336</v>
      </c>
      <c r="S48" s="230" t="s">
        <v>337</v>
      </c>
    </row>
    <row r="49">
      <c r="A49" s="231" t="s">
        <v>320</v>
      </c>
      <c r="B49" s="232" t="s">
        <v>338</v>
      </c>
      <c r="C49" s="232" t="s">
        <v>339</v>
      </c>
      <c r="D49" s="232" t="s">
        <v>340</v>
      </c>
      <c r="E49" s="232" t="s">
        <v>341</v>
      </c>
      <c r="F49" s="232" t="s">
        <v>342</v>
      </c>
      <c r="G49" s="232" t="s">
        <v>343</v>
      </c>
      <c r="H49" s="232" t="s">
        <v>344</v>
      </c>
      <c r="I49" s="232" t="s">
        <v>345</v>
      </c>
      <c r="J49" s="232" t="s">
        <v>346</v>
      </c>
      <c r="K49" s="232" t="s">
        <v>347</v>
      </c>
      <c r="L49" s="233">
        <v>4.1120231E7</v>
      </c>
      <c r="M49" s="233">
        <v>7.89456818E8</v>
      </c>
      <c r="N49" s="233">
        <v>4447906.0</v>
      </c>
      <c r="O49" s="233">
        <v>-3.2064689E7</v>
      </c>
      <c r="P49" s="233">
        <v>3.89242126E8</v>
      </c>
      <c r="Q49" s="233">
        <v>4.68536048E8</v>
      </c>
      <c r="R49" s="233">
        <v>4.46202351E8</v>
      </c>
      <c r="S49" s="65">
        <v>5.23635501E8</v>
      </c>
    </row>
    <row r="50">
      <c r="A50" s="231" t="s">
        <v>321</v>
      </c>
      <c r="B50" s="232" t="s">
        <v>339</v>
      </c>
      <c r="C50" s="232" t="s">
        <v>338</v>
      </c>
      <c r="D50" s="232" t="s">
        <v>348</v>
      </c>
      <c r="E50" s="232" t="s">
        <v>349</v>
      </c>
      <c r="F50" s="232" t="s">
        <v>350</v>
      </c>
      <c r="G50" s="232" t="s">
        <v>351</v>
      </c>
      <c r="H50" s="232" t="s">
        <v>352</v>
      </c>
      <c r="I50" s="232" t="s">
        <v>353</v>
      </c>
      <c r="J50" s="232" t="s">
        <v>354</v>
      </c>
      <c r="K50" s="232" t="s">
        <v>355</v>
      </c>
      <c r="L50" s="233">
        <v>-3.6145409E7</v>
      </c>
      <c r="M50" s="233">
        <v>3.26248044E8</v>
      </c>
      <c r="N50" s="233">
        <v>-4.59742839E8</v>
      </c>
      <c r="O50" s="233">
        <v>-3.45393153E8</v>
      </c>
      <c r="P50" s="233">
        <v>-1.54895288E8</v>
      </c>
      <c r="Q50" s="233">
        <v>-3.5368654E7</v>
      </c>
      <c r="R50" s="233">
        <v>-6122973.0</v>
      </c>
      <c r="S50" s="65">
        <v>-1.61680717E8</v>
      </c>
    </row>
    <row r="51">
      <c r="A51" s="231" t="s">
        <v>322</v>
      </c>
      <c r="B51" s="232" t="s">
        <v>340</v>
      </c>
      <c r="C51" s="232" t="s">
        <v>348</v>
      </c>
      <c r="D51" s="232" t="s">
        <v>338</v>
      </c>
      <c r="E51" s="232" t="s">
        <v>356</v>
      </c>
      <c r="F51" s="232" t="s">
        <v>357</v>
      </c>
      <c r="G51" s="232" t="s">
        <v>358</v>
      </c>
      <c r="H51" s="232" t="s">
        <v>359</v>
      </c>
      <c r="I51" s="232" t="s">
        <v>360</v>
      </c>
      <c r="J51" s="232" t="s">
        <v>361</v>
      </c>
      <c r="K51" s="232" t="s">
        <v>362</v>
      </c>
      <c r="L51" s="233">
        <v>-5.71619863E8</v>
      </c>
      <c r="M51" s="233">
        <v>-3.17928164E8</v>
      </c>
      <c r="N51" s="233">
        <v>-7.22648072E8</v>
      </c>
      <c r="O51" s="233">
        <v>-5.55227643E8</v>
      </c>
      <c r="P51" s="233">
        <v>8751851.0</v>
      </c>
      <c r="Q51" s="233">
        <v>-1.12232679E8</v>
      </c>
      <c r="R51" s="233">
        <v>4.9834018E7</v>
      </c>
      <c r="S51" s="65">
        <v>-1.28098103E8</v>
      </c>
    </row>
    <row r="52">
      <c r="A52" s="231" t="s">
        <v>323</v>
      </c>
      <c r="B52" s="232" t="s">
        <v>341</v>
      </c>
      <c r="C52" s="232" t="s">
        <v>349</v>
      </c>
      <c r="D52" s="232" t="s">
        <v>356</v>
      </c>
      <c r="E52" s="232" t="s">
        <v>338</v>
      </c>
      <c r="F52" s="232" t="s">
        <v>363</v>
      </c>
      <c r="G52" s="232" t="s">
        <v>364</v>
      </c>
      <c r="H52" s="232" t="s">
        <v>365</v>
      </c>
      <c r="I52" s="232" t="s">
        <v>366</v>
      </c>
      <c r="J52" s="232" t="s">
        <v>367</v>
      </c>
      <c r="K52" s="232" t="s">
        <v>368</v>
      </c>
      <c r="L52" s="233">
        <v>2.54927175E8</v>
      </c>
      <c r="M52" s="233">
        <v>5.21108445E8</v>
      </c>
      <c r="N52" s="233">
        <v>-1.77471366E8</v>
      </c>
      <c r="O52" s="233">
        <v>1.91121359E8</v>
      </c>
      <c r="P52" s="233">
        <v>5.96740206E8</v>
      </c>
      <c r="Q52" s="233">
        <v>5.61569236E8</v>
      </c>
      <c r="R52" s="233">
        <v>4.03445338E8</v>
      </c>
      <c r="S52" s="65">
        <v>4.00427484E8</v>
      </c>
    </row>
    <row r="53">
      <c r="A53" s="231" t="s">
        <v>324</v>
      </c>
      <c r="B53" s="232" t="s">
        <v>342</v>
      </c>
      <c r="C53" s="232" t="s">
        <v>350</v>
      </c>
      <c r="D53" s="232" t="s">
        <v>357</v>
      </c>
      <c r="E53" s="232" t="s">
        <v>363</v>
      </c>
      <c r="F53" s="232" t="s">
        <v>338</v>
      </c>
      <c r="G53" s="232" t="s">
        <v>369</v>
      </c>
      <c r="H53" s="232" t="s">
        <v>370</v>
      </c>
      <c r="I53" s="232" t="s">
        <v>371</v>
      </c>
      <c r="J53" s="232" t="s">
        <v>372</v>
      </c>
      <c r="K53" s="232" t="s">
        <v>373</v>
      </c>
      <c r="L53" s="233">
        <v>2.35221476E8</v>
      </c>
      <c r="M53" s="233">
        <v>5.32241282E8</v>
      </c>
      <c r="N53" s="233">
        <v>-1.4881971E7</v>
      </c>
      <c r="O53" s="233">
        <v>4.0702507E7</v>
      </c>
      <c r="P53" s="233">
        <v>1.32660856E8</v>
      </c>
      <c r="Q53" s="233">
        <v>7793758.0</v>
      </c>
      <c r="R53" s="233">
        <v>7.1500878E7</v>
      </c>
      <c r="S53" s="65">
        <v>8.1820723E7</v>
      </c>
    </row>
    <row r="54">
      <c r="A54" s="231" t="s">
        <v>325</v>
      </c>
      <c r="B54" s="232" t="s">
        <v>343</v>
      </c>
      <c r="C54" s="232" t="s">
        <v>351</v>
      </c>
      <c r="D54" s="232" t="s">
        <v>358</v>
      </c>
      <c r="E54" s="232" t="s">
        <v>364</v>
      </c>
      <c r="F54" s="232" t="s">
        <v>369</v>
      </c>
      <c r="G54" s="232" t="s">
        <v>338</v>
      </c>
      <c r="H54" s="232" t="s">
        <v>374</v>
      </c>
      <c r="I54" s="232" t="s">
        <v>375</v>
      </c>
      <c r="J54" s="232" t="s">
        <v>376</v>
      </c>
      <c r="K54" s="232" t="s">
        <v>377</v>
      </c>
      <c r="L54" s="233">
        <v>-2.54568458E8</v>
      </c>
      <c r="M54" s="233">
        <v>-5.00403067E8</v>
      </c>
      <c r="N54" s="233">
        <v>-3.29313202E8</v>
      </c>
      <c r="O54" s="233">
        <v>-3.39205615E8</v>
      </c>
      <c r="P54" s="233">
        <v>-2.75661487E8</v>
      </c>
      <c r="Q54" s="233">
        <v>-2.77619395E8</v>
      </c>
      <c r="R54" s="233">
        <v>-5.0486074E7</v>
      </c>
      <c r="S54" s="65">
        <v>-9.6611288E7</v>
      </c>
    </row>
    <row r="55">
      <c r="A55" s="231" t="s">
        <v>326</v>
      </c>
      <c r="B55" s="232" t="s">
        <v>344</v>
      </c>
      <c r="C55" s="232" t="s">
        <v>352</v>
      </c>
      <c r="D55" s="232" t="s">
        <v>359</v>
      </c>
      <c r="E55" s="232" t="s">
        <v>365</v>
      </c>
      <c r="F55" s="232" t="s">
        <v>370</v>
      </c>
      <c r="G55" s="232" t="s">
        <v>374</v>
      </c>
      <c r="H55" s="232" t="s">
        <v>338</v>
      </c>
      <c r="I55" s="232" t="s">
        <v>378</v>
      </c>
      <c r="J55" s="232" t="s">
        <v>379</v>
      </c>
      <c r="K55" s="232" t="s">
        <v>380</v>
      </c>
      <c r="L55" s="233">
        <v>-6.18394043E8</v>
      </c>
      <c r="M55" s="233">
        <v>-3.51686178E8</v>
      </c>
      <c r="N55" s="233">
        <v>-7.27334067E8</v>
      </c>
      <c r="O55" s="233">
        <v>-8.71778374E8</v>
      </c>
      <c r="P55" s="233">
        <v>-2154352.0</v>
      </c>
      <c r="Q55" s="233">
        <v>-9.1218079E7</v>
      </c>
      <c r="R55" s="233">
        <v>1.11561614E8</v>
      </c>
      <c r="S55" s="65">
        <v>1.6898065E7</v>
      </c>
    </row>
    <row r="56">
      <c r="A56" s="231" t="s">
        <v>327</v>
      </c>
      <c r="B56" s="232" t="s">
        <v>345</v>
      </c>
      <c r="C56" s="232" t="s">
        <v>353</v>
      </c>
      <c r="D56" s="232" t="s">
        <v>360</v>
      </c>
      <c r="E56" s="232" t="s">
        <v>366</v>
      </c>
      <c r="F56" s="232" t="s">
        <v>371</v>
      </c>
      <c r="G56" s="232" t="s">
        <v>375</v>
      </c>
      <c r="H56" s="232" t="s">
        <v>378</v>
      </c>
      <c r="I56" s="232" t="s">
        <v>338</v>
      </c>
      <c r="J56" s="232" t="s">
        <v>381</v>
      </c>
      <c r="K56" s="232" t="s">
        <v>382</v>
      </c>
      <c r="L56" s="233">
        <v>-5.64633348E8</v>
      </c>
      <c r="M56" s="233">
        <v>-3.53347175E8</v>
      </c>
      <c r="N56" s="233">
        <v>-6.95512821E8</v>
      </c>
      <c r="O56" s="233">
        <v>-6.61840094E8</v>
      </c>
      <c r="P56" s="233">
        <v>8.9713946E7</v>
      </c>
      <c r="Q56" s="233">
        <v>4.4289658E7</v>
      </c>
      <c r="R56" s="233">
        <v>2.40362549E8</v>
      </c>
      <c r="S56" s="65">
        <v>1.33231628E8</v>
      </c>
    </row>
    <row r="57">
      <c r="A57" s="231" t="s">
        <v>328</v>
      </c>
      <c r="B57" s="232" t="s">
        <v>346</v>
      </c>
      <c r="C57" s="232" t="s">
        <v>354</v>
      </c>
      <c r="D57" s="232" t="s">
        <v>361</v>
      </c>
      <c r="E57" s="232" t="s">
        <v>367</v>
      </c>
      <c r="F57" s="232" t="s">
        <v>372</v>
      </c>
      <c r="G57" s="232" t="s">
        <v>376</v>
      </c>
      <c r="H57" s="232" t="s">
        <v>379</v>
      </c>
      <c r="I57" s="232" t="s">
        <v>381</v>
      </c>
      <c r="J57" s="232" t="s">
        <v>338</v>
      </c>
      <c r="K57" s="232" t="s">
        <v>383</v>
      </c>
      <c r="L57" s="233">
        <v>6.83172825E8</v>
      </c>
      <c r="M57" s="233">
        <v>6.64714882E8</v>
      </c>
      <c r="N57" s="233">
        <v>1.91109619E8</v>
      </c>
      <c r="O57" s="233">
        <v>2.22093747E8</v>
      </c>
      <c r="P57" s="233">
        <v>5.90142935E8</v>
      </c>
      <c r="Q57" s="233">
        <v>5.38729705E8</v>
      </c>
      <c r="R57" s="233">
        <v>8.24615787E8</v>
      </c>
      <c r="S57" s="65">
        <v>8.37177184E8</v>
      </c>
    </row>
    <row r="58">
      <c r="A58" s="231" t="s">
        <v>329</v>
      </c>
      <c r="B58" s="232" t="s">
        <v>347</v>
      </c>
      <c r="C58" s="232" t="s">
        <v>355</v>
      </c>
      <c r="D58" s="232" t="s">
        <v>362</v>
      </c>
      <c r="E58" s="232" t="s">
        <v>368</v>
      </c>
      <c r="F58" s="232" t="s">
        <v>373</v>
      </c>
      <c r="G58" s="232" t="s">
        <v>377</v>
      </c>
      <c r="H58" s="232" t="s">
        <v>380</v>
      </c>
      <c r="I58" s="232" t="s">
        <v>382</v>
      </c>
      <c r="J58" s="232" t="s">
        <v>383</v>
      </c>
      <c r="K58" s="232" t="s">
        <v>338</v>
      </c>
      <c r="L58" s="233">
        <v>7.06477211E8</v>
      </c>
      <c r="M58" s="233">
        <v>6.9304556E7</v>
      </c>
      <c r="N58" s="233">
        <v>1.34195581E8</v>
      </c>
      <c r="O58" s="233">
        <v>2.12809486E8</v>
      </c>
      <c r="P58" s="233">
        <v>5.62949962E8</v>
      </c>
      <c r="Q58" s="233">
        <v>5.09953837E8</v>
      </c>
      <c r="R58" s="233">
        <v>8.06254312E8</v>
      </c>
      <c r="S58" s="65">
        <v>8.47389882E8</v>
      </c>
    </row>
    <row r="59">
      <c r="A59" s="231" t="s">
        <v>330</v>
      </c>
      <c r="B59" s="232" t="s">
        <v>384</v>
      </c>
      <c r="C59" s="232" t="s">
        <v>385</v>
      </c>
      <c r="D59" s="232" t="s">
        <v>386</v>
      </c>
      <c r="E59" s="232" t="s">
        <v>387</v>
      </c>
      <c r="F59" s="232" t="s">
        <v>388</v>
      </c>
      <c r="G59" s="232" t="s">
        <v>389</v>
      </c>
      <c r="H59" s="232" t="s">
        <v>390</v>
      </c>
      <c r="I59" s="232" t="s">
        <v>391</v>
      </c>
      <c r="J59" s="232" t="s">
        <v>392</v>
      </c>
      <c r="K59" s="232" t="s">
        <v>393</v>
      </c>
      <c r="L59" s="234">
        <v>1.0</v>
      </c>
      <c r="M59" s="233">
        <v>7.54223877E8</v>
      </c>
      <c r="N59" s="233">
        <v>5.53072469E8</v>
      </c>
      <c r="O59" s="233">
        <v>6.15644502E8</v>
      </c>
      <c r="P59" s="233">
        <v>3.63579989E8</v>
      </c>
      <c r="Q59" s="233">
        <v>3.27223833E8</v>
      </c>
      <c r="R59" s="233">
        <v>4.0087616E7</v>
      </c>
      <c r="S59" s="65">
        <v>4.99607866E8</v>
      </c>
    </row>
    <row r="60">
      <c r="A60" s="231" t="s">
        <v>331</v>
      </c>
      <c r="B60" s="232" t="s">
        <v>394</v>
      </c>
      <c r="C60" s="232" t="s">
        <v>395</v>
      </c>
      <c r="D60" s="232" t="s">
        <v>396</v>
      </c>
      <c r="E60" s="232" t="s">
        <v>397</v>
      </c>
      <c r="F60" s="232" t="s">
        <v>398</v>
      </c>
      <c r="G60" s="232" t="s">
        <v>399</v>
      </c>
      <c r="H60" s="232" t="s">
        <v>400</v>
      </c>
      <c r="I60" s="232" t="s">
        <v>401</v>
      </c>
      <c r="J60" s="232" t="s">
        <v>402</v>
      </c>
      <c r="K60" s="232" t="s">
        <v>403</v>
      </c>
      <c r="L60" s="233">
        <v>7.54223877E8</v>
      </c>
      <c r="M60" s="234">
        <v>1.0</v>
      </c>
      <c r="N60" s="233">
        <v>8.5659921E7</v>
      </c>
      <c r="O60" s="233">
        <v>2.06719719E8</v>
      </c>
      <c r="P60" s="233">
        <v>5.63666421E8</v>
      </c>
      <c r="Q60" s="233">
        <v>5.03018069E8</v>
      </c>
      <c r="R60" s="233">
        <v>6.08431469E8</v>
      </c>
      <c r="S60" s="65">
        <v>6.63403472E8</v>
      </c>
    </row>
    <row r="61">
      <c r="A61" s="231" t="s">
        <v>332</v>
      </c>
      <c r="B61" s="232" t="s">
        <v>404</v>
      </c>
      <c r="C61" s="232" t="s">
        <v>405</v>
      </c>
      <c r="D61" s="232" t="s">
        <v>406</v>
      </c>
      <c r="E61" s="232" t="s">
        <v>407</v>
      </c>
      <c r="F61" s="232" t="s">
        <v>408</v>
      </c>
      <c r="G61" s="232" t="s">
        <v>409</v>
      </c>
      <c r="H61" s="232" t="s">
        <v>410</v>
      </c>
      <c r="I61" s="232" t="s">
        <v>411</v>
      </c>
      <c r="J61" s="232" t="s">
        <v>412</v>
      </c>
      <c r="K61" s="232" t="s">
        <v>413</v>
      </c>
      <c r="L61" s="233">
        <v>5.53072469E8</v>
      </c>
      <c r="M61" s="233">
        <v>8.5659921E7</v>
      </c>
      <c r="N61" s="234">
        <v>1.0</v>
      </c>
      <c r="O61" s="233">
        <v>8.46826456E8</v>
      </c>
      <c r="P61" s="233">
        <v>-6.9112965E7</v>
      </c>
      <c r="Q61" s="233">
        <v>-1169364.0</v>
      </c>
      <c r="R61" s="233">
        <v>-1.82124927E8</v>
      </c>
      <c r="S61" s="65">
        <v>-9.6744093E7</v>
      </c>
    </row>
    <row r="62">
      <c r="A62" s="231" t="s">
        <v>333</v>
      </c>
      <c r="B62" s="232" t="s">
        <v>414</v>
      </c>
      <c r="C62" s="232" t="s">
        <v>415</v>
      </c>
      <c r="D62" s="232" t="s">
        <v>416</v>
      </c>
      <c r="E62" s="232" t="s">
        <v>417</v>
      </c>
      <c r="F62" s="232" t="s">
        <v>418</v>
      </c>
      <c r="G62" s="232" t="s">
        <v>419</v>
      </c>
      <c r="H62" s="232" t="s">
        <v>420</v>
      </c>
      <c r="I62" s="232" t="s">
        <v>421</v>
      </c>
      <c r="J62" s="232" t="s">
        <v>422</v>
      </c>
      <c r="K62" s="232" t="s">
        <v>423</v>
      </c>
      <c r="L62" s="233">
        <v>6.15644502E8</v>
      </c>
      <c r="M62" s="233">
        <v>2.06719719E8</v>
      </c>
      <c r="N62" s="233">
        <v>8.46826456E8</v>
      </c>
      <c r="O62" s="234">
        <v>1.0</v>
      </c>
      <c r="P62" s="233">
        <v>-3.7502538E7</v>
      </c>
      <c r="Q62" s="233">
        <v>5.7367103E7</v>
      </c>
      <c r="R62" s="233">
        <v>-1.25847988E8</v>
      </c>
      <c r="S62" s="65">
        <v>-4.0647314E7</v>
      </c>
    </row>
    <row r="63">
      <c r="A63" s="231" t="s">
        <v>334</v>
      </c>
      <c r="B63" s="232" t="s">
        <v>424</v>
      </c>
      <c r="C63" s="232" t="s">
        <v>425</v>
      </c>
      <c r="D63" s="232" t="s">
        <v>426</v>
      </c>
      <c r="E63" s="232" t="s">
        <v>427</v>
      </c>
      <c r="F63" s="232" t="s">
        <v>428</v>
      </c>
      <c r="G63" s="232" t="s">
        <v>429</v>
      </c>
      <c r="H63" s="232" t="s">
        <v>430</v>
      </c>
      <c r="I63" s="232" t="s">
        <v>431</v>
      </c>
      <c r="J63" s="232" t="s">
        <v>432</v>
      </c>
      <c r="K63" s="232" t="s">
        <v>433</v>
      </c>
      <c r="L63" s="233">
        <v>3.63579989E8</v>
      </c>
      <c r="M63" s="233">
        <v>5.63666421E8</v>
      </c>
      <c r="N63" s="233">
        <v>-6.9112965E7</v>
      </c>
      <c r="O63" s="233">
        <v>-3.7502538E7</v>
      </c>
      <c r="P63" s="234">
        <v>1.0</v>
      </c>
      <c r="Q63" s="233">
        <v>9.34662577E8</v>
      </c>
      <c r="R63" s="233">
        <v>8.93105309E8</v>
      </c>
      <c r="S63" s="65">
        <v>8.89158783E8</v>
      </c>
    </row>
    <row r="64">
      <c r="A64" s="231" t="s">
        <v>335</v>
      </c>
      <c r="B64" s="232" t="s">
        <v>434</v>
      </c>
      <c r="C64" s="232" t="s">
        <v>435</v>
      </c>
      <c r="D64" s="232" t="s">
        <v>436</v>
      </c>
      <c r="E64" s="232" t="s">
        <v>437</v>
      </c>
      <c r="F64" s="232" t="s">
        <v>438</v>
      </c>
      <c r="G64" s="232" t="s">
        <v>439</v>
      </c>
      <c r="H64" s="232" t="s">
        <v>440</v>
      </c>
      <c r="I64" s="232" t="s">
        <v>441</v>
      </c>
      <c r="J64" s="232" t="s">
        <v>442</v>
      </c>
      <c r="K64" s="232" t="s">
        <v>443</v>
      </c>
      <c r="L64" s="233">
        <v>3.27223833E8</v>
      </c>
      <c r="M64" s="233">
        <v>5.03018069E8</v>
      </c>
      <c r="N64" s="233">
        <v>-1169364.0</v>
      </c>
      <c r="O64" s="233">
        <v>5.7367103E7</v>
      </c>
      <c r="P64" s="233">
        <v>9.34662577E8</v>
      </c>
      <c r="Q64" s="234">
        <v>1.0</v>
      </c>
      <c r="R64" s="233">
        <v>7.97167713E8</v>
      </c>
      <c r="S64" s="65">
        <v>8.50989885E8</v>
      </c>
    </row>
    <row r="65">
      <c r="A65" s="231" t="s">
        <v>336</v>
      </c>
      <c r="B65" s="232" t="s">
        <v>444</v>
      </c>
      <c r="C65" s="232" t="s">
        <v>445</v>
      </c>
      <c r="D65" s="232" t="s">
        <v>446</v>
      </c>
      <c r="E65" s="232" t="s">
        <v>447</v>
      </c>
      <c r="F65" s="232" t="s">
        <v>448</v>
      </c>
      <c r="G65" s="232" t="s">
        <v>449</v>
      </c>
      <c r="H65" s="232" t="s">
        <v>450</v>
      </c>
      <c r="I65" s="232" t="s">
        <v>451</v>
      </c>
      <c r="J65" s="232" t="s">
        <v>452</v>
      </c>
      <c r="K65" s="232" t="s">
        <v>453</v>
      </c>
      <c r="L65" s="233">
        <v>4.0087616E7</v>
      </c>
      <c r="M65" s="233">
        <v>6.08431469E8</v>
      </c>
      <c r="N65" s="233">
        <v>-1.82124927E8</v>
      </c>
      <c r="O65" s="233">
        <v>-1.25847988E8</v>
      </c>
      <c r="P65" s="233">
        <v>8.93105309E8</v>
      </c>
      <c r="Q65" s="233">
        <v>7.97167713E8</v>
      </c>
      <c r="R65" s="234">
        <v>1.0</v>
      </c>
      <c r="S65" s="65">
        <v>9.72881004E8</v>
      </c>
    </row>
    <row r="66">
      <c r="A66" s="235" t="s">
        <v>337</v>
      </c>
      <c r="B66" s="236" t="s">
        <v>454</v>
      </c>
      <c r="C66" s="236" t="s">
        <v>455</v>
      </c>
      <c r="D66" s="236" t="s">
        <v>456</v>
      </c>
      <c r="E66" s="236" t="s">
        <v>457</v>
      </c>
      <c r="F66" s="236" t="s">
        <v>458</v>
      </c>
      <c r="G66" s="236" t="s">
        <v>459</v>
      </c>
      <c r="H66" s="236" t="s">
        <v>460</v>
      </c>
      <c r="I66" s="236" t="s">
        <v>461</v>
      </c>
      <c r="J66" s="236" t="s">
        <v>462</v>
      </c>
      <c r="K66" s="236" t="s">
        <v>463</v>
      </c>
      <c r="L66" s="237">
        <v>4.99607866E8</v>
      </c>
      <c r="M66" s="237">
        <v>6.63403472E8</v>
      </c>
      <c r="N66" s="237">
        <v>-9.6744093E7</v>
      </c>
      <c r="O66" s="237">
        <v>-4.0647314E7</v>
      </c>
      <c r="P66" s="237">
        <v>8.89158783E8</v>
      </c>
      <c r="Q66" s="237">
        <v>8.50989885E8</v>
      </c>
      <c r="R66" s="237">
        <v>9.72881004E8</v>
      </c>
      <c r="S66" s="238">
        <v>1.0</v>
      </c>
    </row>
    <row r="67">
      <c r="A67" s="225"/>
      <c r="B67" s="225"/>
      <c r="C67" s="225"/>
      <c r="D67" s="225"/>
      <c r="E67" s="225"/>
      <c r="F67" s="225"/>
      <c r="G67" s="225"/>
      <c r="H67" s="225"/>
      <c r="I67" s="225"/>
      <c r="J67" s="225"/>
      <c r="K67" s="225"/>
      <c r="L67" s="54"/>
      <c r="M67" s="54"/>
      <c r="N67" s="54"/>
      <c r="O67" s="54"/>
      <c r="P67" s="54"/>
      <c r="Q67" s="54"/>
      <c r="R67" s="54"/>
      <c r="S67" s="54"/>
    </row>
    <row r="68">
      <c r="A68" s="239" t="s">
        <v>464</v>
      </c>
      <c r="B68" s="120"/>
      <c r="C68" s="120"/>
      <c r="D68" s="120"/>
      <c r="E68" s="120"/>
      <c r="F68" s="120"/>
      <c r="G68" s="120"/>
      <c r="H68" s="120"/>
      <c r="I68" s="120"/>
      <c r="J68" s="120"/>
      <c r="K68" s="120"/>
      <c r="L68" s="120"/>
      <c r="M68" s="120"/>
      <c r="N68" s="120"/>
      <c r="O68" s="120"/>
      <c r="P68" s="120"/>
      <c r="Q68" s="120"/>
      <c r="R68" s="120"/>
      <c r="S68" s="120"/>
    </row>
    <row r="69">
      <c r="A69" s="240"/>
      <c r="B69" s="241" t="s">
        <v>320</v>
      </c>
      <c r="C69" s="241" t="s">
        <v>321</v>
      </c>
      <c r="D69" s="241" t="s">
        <v>322</v>
      </c>
      <c r="E69" s="241" t="s">
        <v>323</v>
      </c>
      <c r="F69" s="241" t="s">
        <v>324</v>
      </c>
      <c r="G69" s="241" t="s">
        <v>325</v>
      </c>
      <c r="H69" s="241" t="s">
        <v>326</v>
      </c>
      <c r="I69" s="241" t="s">
        <v>327</v>
      </c>
      <c r="J69" s="241" t="s">
        <v>328</v>
      </c>
      <c r="K69" s="241" t="s">
        <v>329</v>
      </c>
      <c r="L69" s="242" t="s">
        <v>330</v>
      </c>
      <c r="M69" s="242" t="s">
        <v>331</v>
      </c>
      <c r="N69" s="242" t="s">
        <v>332</v>
      </c>
      <c r="O69" s="242" t="s">
        <v>333</v>
      </c>
      <c r="P69" s="242" t="s">
        <v>334</v>
      </c>
      <c r="Q69" s="242" t="s">
        <v>335</v>
      </c>
      <c r="R69" s="242" t="s">
        <v>336</v>
      </c>
      <c r="S69" s="243" t="s">
        <v>337</v>
      </c>
    </row>
    <row r="70">
      <c r="A70" s="231" t="s">
        <v>320</v>
      </c>
      <c r="B70" s="232" t="s">
        <v>338</v>
      </c>
      <c r="C70" s="232" t="s">
        <v>465</v>
      </c>
      <c r="D70" s="232" t="s">
        <v>466</v>
      </c>
      <c r="E70" s="232" t="s">
        <v>467</v>
      </c>
      <c r="F70" s="232" t="s">
        <v>468</v>
      </c>
      <c r="G70" s="232" t="s">
        <v>469</v>
      </c>
      <c r="H70" s="232" t="s">
        <v>470</v>
      </c>
      <c r="I70" s="232" t="s">
        <v>471</v>
      </c>
      <c r="J70" s="232" t="s">
        <v>472</v>
      </c>
      <c r="K70" s="232" t="s">
        <v>473</v>
      </c>
      <c r="L70" s="233">
        <v>2.37780679E8</v>
      </c>
      <c r="M70" s="233">
        <v>6609704.0</v>
      </c>
      <c r="N70" s="233">
        <v>9.90270397E8</v>
      </c>
      <c r="O70" s="233">
        <v>9.29930564E8</v>
      </c>
      <c r="P70" s="233">
        <v>2.6623389E7</v>
      </c>
      <c r="Q70" s="233">
        <v>1.7198794E7</v>
      </c>
      <c r="R70" s="233">
        <v>1.96150043E8</v>
      </c>
      <c r="S70" s="65">
        <v>1.2032629E7</v>
      </c>
    </row>
    <row r="71">
      <c r="A71" s="231" t="s">
        <v>321</v>
      </c>
      <c r="B71" s="232" t="s">
        <v>465</v>
      </c>
      <c r="C71" s="232" t="s">
        <v>338</v>
      </c>
      <c r="D71" s="232" t="s">
        <v>474</v>
      </c>
      <c r="E71" s="232" t="s">
        <v>475</v>
      </c>
      <c r="F71" s="232" t="s">
        <v>476</v>
      </c>
      <c r="G71" s="232" t="s">
        <v>477</v>
      </c>
      <c r="H71" s="232" t="s">
        <v>478</v>
      </c>
      <c r="I71" s="232" t="s">
        <v>479</v>
      </c>
      <c r="J71" s="232" t="s">
        <v>480</v>
      </c>
      <c r="K71" s="232" t="s">
        <v>481</v>
      </c>
      <c r="L71" s="233">
        <v>9.21035138E8</v>
      </c>
      <c r="M71" s="233">
        <v>3.57565455E8</v>
      </c>
      <c r="N71" s="233">
        <v>1.81277586E8</v>
      </c>
      <c r="O71" s="233">
        <v>3.28318243E8</v>
      </c>
      <c r="P71" s="233">
        <v>6.69179676E8</v>
      </c>
      <c r="Q71" s="233">
        <v>3.16046806E8</v>
      </c>
      <c r="R71" s="233">
        <v>8.6656099E7</v>
      </c>
      <c r="S71" s="65">
        <v>6.55424663E8</v>
      </c>
    </row>
    <row r="72">
      <c r="A72" s="231" t="s">
        <v>322</v>
      </c>
      <c r="B72" s="232" t="s">
        <v>466</v>
      </c>
      <c r="C72" s="232" t="s">
        <v>474</v>
      </c>
      <c r="D72" s="232" t="s">
        <v>338</v>
      </c>
      <c r="E72" s="232" t="s">
        <v>482</v>
      </c>
      <c r="F72" s="232" t="s">
        <v>483</v>
      </c>
      <c r="G72" s="232" t="s">
        <v>484</v>
      </c>
      <c r="H72" s="232" t="s">
        <v>485</v>
      </c>
      <c r="I72" s="232" t="s">
        <v>486</v>
      </c>
      <c r="J72" s="232" t="s">
        <v>487</v>
      </c>
      <c r="K72" s="232" t="s">
        <v>488</v>
      </c>
      <c r="L72" s="233">
        <v>8.4285867E7</v>
      </c>
      <c r="M72" s="233">
        <v>3.7066818E7</v>
      </c>
      <c r="N72" s="233">
        <v>1.8228331E7</v>
      </c>
      <c r="O72" s="233">
        <v>9.5689233E7</v>
      </c>
      <c r="P72" s="233">
        <v>9.80856791E8</v>
      </c>
      <c r="Q72" s="233">
        <v>7.57560187E8</v>
      </c>
      <c r="R72" s="233">
        <v>8.91258405E8</v>
      </c>
      <c r="S72" s="65">
        <v>7.24338382E8</v>
      </c>
    </row>
    <row r="73">
      <c r="A73" s="231" t="s">
        <v>323</v>
      </c>
      <c r="B73" s="232" t="s">
        <v>467</v>
      </c>
      <c r="C73" s="232" t="s">
        <v>475</v>
      </c>
      <c r="D73" s="232" t="s">
        <v>482</v>
      </c>
      <c r="E73" s="232" t="s">
        <v>338</v>
      </c>
      <c r="F73" s="232" t="s">
        <v>489</v>
      </c>
      <c r="G73" s="232" t="s">
        <v>490</v>
      </c>
      <c r="H73" s="232" t="s">
        <v>491</v>
      </c>
      <c r="I73" s="232" t="s">
        <v>492</v>
      </c>
      <c r="J73" s="232" t="s">
        <v>493</v>
      </c>
      <c r="K73" s="232" t="s">
        <v>494</v>
      </c>
      <c r="L73" s="233">
        <v>4.77196238E8</v>
      </c>
      <c r="M73" s="233">
        <v>1.22451467E8</v>
      </c>
      <c r="N73" s="233">
        <v>6.23779417E8</v>
      </c>
      <c r="O73" s="233">
        <v>5.96861537E8</v>
      </c>
      <c r="P73" s="233">
        <v>6.8574473E7</v>
      </c>
      <c r="Q73" s="233">
        <v>9.1167771E7</v>
      </c>
      <c r="R73" s="233">
        <v>2.47626983E8</v>
      </c>
      <c r="S73" s="65">
        <v>2.51518089E8</v>
      </c>
    </row>
    <row r="74">
      <c r="A74" s="231" t="s">
        <v>324</v>
      </c>
      <c r="B74" s="232" t="s">
        <v>468</v>
      </c>
      <c r="C74" s="232" t="s">
        <v>476</v>
      </c>
      <c r="D74" s="232" t="s">
        <v>483</v>
      </c>
      <c r="E74" s="232" t="s">
        <v>489</v>
      </c>
      <c r="F74" s="232" t="s">
        <v>338</v>
      </c>
      <c r="G74" s="232" t="s">
        <v>495</v>
      </c>
      <c r="H74" s="232" t="s">
        <v>496</v>
      </c>
      <c r="I74" s="232" t="s">
        <v>497</v>
      </c>
      <c r="J74" s="232" t="s">
        <v>498</v>
      </c>
      <c r="K74" s="232" t="s">
        <v>499</v>
      </c>
      <c r="L74" s="233">
        <v>5129898.0</v>
      </c>
      <c r="M74" s="233">
        <v>1.13262171E8</v>
      </c>
      <c r="N74" s="233">
        <v>9.67452898E8</v>
      </c>
      <c r="O74" s="233">
        <v>9.11110625E8</v>
      </c>
      <c r="P74" s="233">
        <v>7.14857801E8</v>
      </c>
      <c r="Q74" s="233">
        <v>9.82952191E8</v>
      </c>
      <c r="R74" s="233">
        <v>8.44388997E8</v>
      </c>
      <c r="S74" s="65">
        <v>8.22210588E8</v>
      </c>
    </row>
    <row r="75">
      <c r="A75" s="231" t="s">
        <v>325</v>
      </c>
      <c r="B75" s="232" t="s">
        <v>469</v>
      </c>
      <c r="C75" s="232" t="s">
        <v>477</v>
      </c>
      <c r="D75" s="232" t="s">
        <v>484</v>
      </c>
      <c r="E75" s="232" t="s">
        <v>490</v>
      </c>
      <c r="F75" s="232" t="s">
        <v>495</v>
      </c>
      <c r="G75" s="232" t="s">
        <v>338</v>
      </c>
      <c r="H75" s="232" t="s">
        <v>500</v>
      </c>
      <c r="I75" s="232" t="s">
        <v>501</v>
      </c>
      <c r="J75" s="232" t="s">
        <v>502</v>
      </c>
      <c r="K75" s="232" t="s">
        <v>503</v>
      </c>
      <c r="L75" s="233">
        <v>4.7783786E7</v>
      </c>
      <c r="M75" s="233">
        <v>1.4074161E7</v>
      </c>
      <c r="N75" s="233">
        <v>3.52797717E8</v>
      </c>
      <c r="O75" s="233">
        <v>3.37631394E8</v>
      </c>
      <c r="P75" s="233">
        <v>4.4076134E7</v>
      </c>
      <c r="Q75" s="233">
        <v>4.37388402E8</v>
      </c>
      <c r="R75" s="233">
        <v>8.89842773E8</v>
      </c>
      <c r="S75" s="65">
        <v>7.90624352E8</v>
      </c>
    </row>
    <row r="76">
      <c r="A76" s="231" t="s">
        <v>326</v>
      </c>
      <c r="B76" s="232" t="s">
        <v>470</v>
      </c>
      <c r="C76" s="232" t="s">
        <v>478</v>
      </c>
      <c r="D76" s="232" t="s">
        <v>485</v>
      </c>
      <c r="E76" s="232" t="s">
        <v>491</v>
      </c>
      <c r="F76" s="232" t="s">
        <v>496</v>
      </c>
      <c r="G76" s="232" t="s">
        <v>500</v>
      </c>
      <c r="H76" s="232" t="s">
        <v>338</v>
      </c>
      <c r="I76" s="232" t="s">
        <v>504</v>
      </c>
      <c r="J76" s="232" t="s">
        <v>505</v>
      </c>
      <c r="K76" s="232" t="s">
        <v>506</v>
      </c>
      <c r="L76" s="233">
        <v>5.6678648E7</v>
      </c>
      <c r="M76" s="233">
        <v>3.18984402E8</v>
      </c>
      <c r="N76" s="233">
        <v>1.7133951E7</v>
      </c>
      <c r="O76" s="233">
        <v>1010147.0</v>
      </c>
      <c r="P76" s="233">
        <v>9.52895416E8</v>
      </c>
      <c r="Q76" s="233">
        <v>8.02112497E8</v>
      </c>
      <c r="R76" s="233">
        <v>7.58973688E8</v>
      </c>
      <c r="S76" s="65">
        <v>9.63046037E8</v>
      </c>
    </row>
    <row r="77">
      <c r="A77" s="231" t="s">
        <v>327</v>
      </c>
      <c r="B77" s="232" t="s">
        <v>471</v>
      </c>
      <c r="C77" s="232" t="s">
        <v>479</v>
      </c>
      <c r="D77" s="232" t="s">
        <v>486</v>
      </c>
      <c r="E77" s="232" t="s">
        <v>492</v>
      </c>
      <c r="F77" s="232" t="s">
        <v>497</v>
      </c>
      <c r="G77" s="232" t="s">
        <v>501</v>
      </c>
      <c r="H77" s="232" t="s">
        <v>504</v>
      </c>
      <c r="I77" s="232" t="s">
        <v>338</v>
      </c>
      <c r="J77" s="232" t="s">
        <v>507</v>
      </c>
      <c r="K77" s="232" t="s">
        <v>508</v>
      </c>
      <c r="L77" s="233">
        <v>8.9032969E7</v>
      </c>
      <c r="M77" s="233">
        <v>3.16544174E8</v>
      </c>
      <c r="N77" s="233">
        <v>2553261.0</v>
      </c>
      <c r="O77" s="233">
        <v>3.7107205E7</v>
      </c>
      <c r="P77" s="233">
        <v>8.05322661E8</v>
      </c>
      <c r="Q77" s="233">
        <v>9.03306193E8</v>
      </c>
      <c r="R77" s="233">
        <v>5.03545647E8</v>
      </c>
      <c r="S77" s="65">
        <v>7.13674277E8</v>
      </c>
    </row>
    <row r="78">
      <c r="A78" s="231" t="s">
        <v>328</v>
      </c>
      <c r="B78" s="232" t="s">
        <v>472</v>
      </c>
      <c r="C78" s="232" t="s">
        <v>480</v>
      </c>
      <c r="D78" s="232" t="s">
        <v>487</v>
      </c>
      <c r="E78" s="232" t="s">
        <v>493</v>
      </c>
      <c r="F78" s="232" t="s">
        <v>498</v>
      </c>
      <c r="G78" s="232" t="s">
        <v>502</v>
      </c>
      <c r="H78" s="232" t="s">
        <v>505</v>
      </c>
      <c r="I78" s="232" t="s">
        <v>507</v>
      </c>
      <c r="J78" s="232" t="s">
        <v>338</v>
      </c>
      <c r="K78" s="232" t="s">
        <v>509</v>
      </c>
      <c r="L78" s="233">
        <v>2.9435113E7</v>
      </c>
      <c r="M78" s="233">
        <v>3.6002445E7</v>
      </c>
      <c r="N78" s="233">
        <v>5.96884505E8</v>
      </c>
      <c r="O78" s="233">
        <v>5.37432913E8</v>
      </c>
      <c r="P78" s="233">
        <v>7.2498195E7</v>
      </c>
      <c r="Q78" s="233">
        <v>1.08111947E8</v>
      </c>
      <c r="R78" s="233">
        <v>3330306.0</v>
      </c>
      <c r="S78" s="65">
        <v>2513962.0</v>
      </c>
    </row>
    <row r="79">
      <c r="A79" s="231" t="s">
        <v>329</v>
      </c>
      <c r="B79" s="232" t="s">
        <v>473</v>
      </c>
      <c r="C79" s="232" t="s">
        <v>481</v>
      </c>
      <c r="D79" s="232" t="s">
        <v>488</v>
      </c>
      <c r="E79" s="232" t="s">
        <v>494</v>
      </c>
      <c r="F79" s="232" t="s">
        <v>499</v>
      </c>
      <c r="G79" s="232" t="s">
        <v>503</v>
      </c>
      <c r="H79" s="232" t="s">
        <v>506</v>
      </c>
      <c r="I79" s="232" t="s">
        <v>508</v>
      </c>
      <c r="J79" s="232" t="s">
        <v>509</v>
      </c>
      <c r="K79" s="232" t="s">
        <v>338</v>
      </c>
      <c r="L79" s="233">
        <v>2.2376512E7</v>
      </c>
      <c r="M79" s="233">
        <v>2.6282671E7</v>
      </c>
      <c r="N79" s="233">
        <v>7.11676724E8</v>
      </c>
      <c r="O79" s="233">
        <v>5.54995005E8</v>
      </c>
      <c r="P79" s="233">
        <v>9.0201797E7</v>
      </c>
      <c r="Q79" s="233">
        <v>1.32109814E8</v>
      </c>
      <c r="R79" s="233">
        <v>4843876.0</v>
      </c>
      <c r="S79" s="65">
        <v>196552.0</v>
      </c>
    </row>
    <row r="80">
      <c r="A80" s="231" t="s">
        <v>330</v>
      </c>
      <c r="B80" s="232" t="s">
        <v>510</v>
      </c>
      <c r="C80" s="232" t="s">
        <v>511</v>
      </c>
      <c r="D80" s="232" t="s">
        <v>512</v>
      </c>
      <c r="E80" s="232" t="s">
        <v>513</v>
      </c>
      <c r="F80" s="232" t="s">
        <v>514</v>
      </c>
      <c r="G80" s="232" t="s">
        <v>515</v>
      </c>
      <c r="H80" s="232" t="s">
        <v>516</v>
      </c>
      <c r="I80" s="232" t="s">
        <v>517</v>
      </c>
      <c r="J80" s="232" t="s">
        <v>518</v>
      </c>
      <c r="K80" s="232" t="s">
        <v>519</v>
      </c>
      <c r="L80" s="234">
        <v>1.0</v>
      </c>
      <c r="M80" s="233">
        <v>1.1720815E7</v>
      </c>
      <c r="N80" s="233">
        <v>9.7257702E7</v>
      </c>
      <c r="O80" s="233">
        <v>5.8107168E7</v>
      </c>
      <c r="P80" s="233">
        <v>3.0172767E7</v>
      </c>
      <c r="Q80" s="233">
        <v>3.56044159E8</v>
      </c>
      <c r="R80" s="233">
        <v>2.50937446E8</v>
      </c>
      <c r="S80" s="65">
        <v>1.41475447E8</v>
      </c>
    </row>
    <row r="81">
      <c r="A81" s="231" t="s">
        <v>331</v>
      </c>
      <c r="B81" s="232" t="s">
        <v>520</v>
      </c>
      <c r="C81" s="232" t="s">
        <v>521</v>
      </c>
      <c r="D81" s="232" t="s">
        <v>522</v>
      </c>
      <c r="E81" s="232" t="s">
        <v>523</v>
      </c>
      <c r="F81" s="232" t="s">
        <v>524</v>
      </c>
      <c r="G81" s="232" t="s">
        <v>525</v>
      </c>
      <c r="H81" s="232" t="s">
        <v>526</v>
      </c>
      <c r="I81" s="232" t="s">
        <v>527</v>
      </c>
      <c r="J81" s="232" t="s">
        <v>528</v>
      </c>
      <c r="K81" s="232" t="s">
        <v>529</v>
      </c>
      <c r="L81" s="233">
        <v>1.1720815E7</v>
      </c>
      <c r="M81" s="234">
        <v>1.0</v>
      </c>
      <c r="N81" s="233">
        <v>8.13987811E8</v>
      </c>
      <c r="O81" s="233">
        <v>5.66634051E8</v>
      </c>
      <c r="P81" s="233">
        <v>8.9703144E7</v>
      </c>
      <c r="Q81" s="233">
        <v>1.38344852E8</v>
      </c>
      <c r="R81" s="233">
        <v>6.1967033E7</v>
      </c>
      <c r="S81" s="65">
        <v>3.6503611E7</v>
      </c>
    </row>
    <row r="82">
      <c r="A82" s="231" t="s">
        <v>332</v>
      </c>
      <c r="B82" s="232" t="s">
        <v>530</v>
      </c>
      <c r="C82" s="232" t="s">
        <v>531</v>
      </c>
      <c r="D82" s="232" t="s">
        <v>532</v>
      </c>
      <c r="E82" s="232" t="s">
        <v>533</v>
      </c>
      <c r="F82" s="232" t="s">
        <v>534</v>
      </c>
      <c r="G82" s="232" t="s">
        <v>535</v>
      </c>
      <c r="H82" s="232" t="s">
        <v>536</v>
      </c>
      <c r="I82" s="232" t="s">
        <v>537</v>
      </c>
      <c r="J82" s="232" t="s">
        <v>538</v>
      </c>
      <c r="K82" s="232" t="s">
        <v>539</v>
      </c>
      <c r="L82" s="233">
        <v>9.7257702E7</v>
      </c>
      <c r="M82" s="233">
        <v>8.13987811E8</v>
      </c>
      <c r="N82" s="234">
        <v>1.0</v>
      </c>
      <c r="O82" s="233">
        <v>199328.0</v>
      </c>
      <c r="P82" s="233">
        <v>8.49535469E8</v>
      </c>
      <c r="Q82" s="233">
        <v>9.9744202E7</v>
      </c>
      <c r="R82" s="233">
        <v>6.14555472E8</v>
      </c>
      <c r="S82" s="65">
        <v>7.90341911E8</v>
      </c>
    </row>
    <row r="83">
      <c r="A83" s="231" t="s">
        <v>333</v>
      </c>
      <c r="B83" s="232" t="s">
        <v>540</v>
      </c>
      <c r="C83" s="232" t="s">
        <v>541</v>
      </c>
      <c r="D83" s="232" t="s">
        <v>542</v>
      </c>
      <c r="E83" s="232" t="s">
        <v>543</v>
      </c>
      <c r="F83" s="232" t="s">
        <v>544</v>
      </c>
      <c r="G83" s="232" t="s">
        <v>545</v>
      </c>
      <c r="H83" s="232" t="s">
        <v>546</v>
      </c>
      <c r="I83" s="232" t="s">
        <v>547</v>
      </c>
      <c r="J83" s="232" t="s">
        <v>548</v>
      </c>
      <c r="K83" s="232" t="s">
        <v>549</v>
      </c>
      <c r="L83" s="233">
        <v>5.8107168E7</v>
      </c>
      <c r="M83" s="233">
        <v>5.66634051E8</v>
      </c>
      <c r="N83" s="233">
        <v>199328.0</v>
      </c>
      <c r="O83" s="234">
        <v>1.0</v>
      </c>
      <c r="P83" s="233">
        <v>9.18078481E8</v>
      </c>
      <c r="Q83" s="233">
        <v>8.74921634E8</v>
      </c>
      <c r="R83" s="233">
        <v>7.29026255E8</v>
      </c>
      <c r="S83" s="65">
        <v>9.11230762E8</v>
      </c>
    </row>
    <row r="84">
      <c r="A84" s="231" t="s">
        <v>334</v>
      </c>
      <c r="B84" s="232" t="s">
        <v>550</v>
      </c>
      <c r="C84" s="232" t="s">
        <v>551</v>
      </c>
      <c r="D84" s="232" t="s">
        <v>552</v>
      </c>
      <c r="E84" s="232" t="s">
        <v>553</v>
      </c>
      <c r="F84" s="232" t="s">
        <v>554</v>
      </c>
      <c r="G84" s="232" t="s">
        <v>555</v>
      </c>
      <c r="H84" s="232" t="s">
        <v>556</v>
      </c>
      <c r="I84" s="232" t="s">
        <v>557</v>
      </c>
      <c r="J84" s="232" t="s">
        <v>558</v>
      </c>
      <c r="K84" s="232" t="s">
        <v>559</v>
      </c>
      <c r="L84" s="233">
        <v>3.0172767E7</v>
      </c>
      <c r="M84" s="233">
        <v>8.9703144E7</v>
      </c>
      <c r="N84" s="233">
        <v>8.49535469E8</v>
      </c>
      <c r="O84" s="233">
        <v>9.18078481E8</v>
      </c>
      <c r="P84" s="234">
        <v>1.0</v>
      </c>
      <c r="Q84" s="244">
        <v>7.36481</v>
      </c>
      <c r="R84" s="233">
        <v>50116.0</v>
      </c>
      <c r="S84" s="65">
        <v>576521.0</v>
      </c>
    </row>
    <row r="85">
      <c r="A85" s="231" t="s">
        <v>335</v>
      </c>
      <c r="B85" s="232" t="s">
        <v>560</v>
      </c>
      <c r="C85" s="232" t="s">
        <v>561</v>
      </c>
      <c r="D85" s="232" t="s">
        <v>562</v>
      </c>
      <c r="E85" s="232" t="s">
        <v>563</v>
      </c>
      <c r="F85" s="232" t="s">
        <v>564</v>
      </c>
      <c r="G85" s="232" t="s">
        <v>565</v>
      </c>
      <c r="H85" s="232" t="s">
        <v>566</v>
      </c>
      <c r="I85" s="232" t="s">
        <v>567</v>
      </c>
      <c r="J85" s="232" t="s">
        <v>568</v>
      </c>
      <c r="K85" s="232" t="s">
        <v>569</v>
      </c>
      <c r="L85" s="233">
        <v>3.56044159E8</v>
      </c>
      <c r="M85" s="233">
        <v>1.38344852E8</v>
      </c>
      <c r="N85" s="233">
        <v>9.9744202E7</v>
      </c>
      <c r="O85" s="233">
        <v>8.74921634E8</v>
      </c>
      <c r="P85" s="244">
        <v>7.36481</v>
      </c>
      <c r="Q85" s="234">
        <v>1.0</v>
      </c>
      <c r="R85" s="233">
        <v>5750561.0</v>
      </c>
      <c r="S85" s="65">
        <v>1794702.0</v>
      </c>
    </row>
    <row r="86">
      <c r="A86" s="231" t="s">
        <v>336</v>
      </c>
      <c r="B86" s="232" t="s">
        <v>570</v>
      </c>
      <c r="C86" s="232" t="s">
        <v>571</v>
      </c>
      <c r="D86" s="232" t="s">
        <v>572</v>
      </c>
      <c r="E86" s="232" t="s">
        <v>573</v>
      </c>
      <c r="F86" s="232" t="s">
        <v>574</v>
      </c>
      <c r="G86" s="232" t="s">
        <v>575</v>
      </c>
      <c r="H86" s="232" t="s">
        <v>576</v>
      </c>
      <c r="I86" s="232" t="s">
        <v>577</v>
      </c>
      <c r="J86" s="232" t="s">
        <v>578</v>
      </c>
      <c r="K86" s="232" t="s">
        <v>579</v>
      </c>
      <c r="L86" s="233">
        <v>2.50937446E8</v>
      </c>
      <c r="M86" s="233">
        <v>6.1967033E7</v>
      </c>
      <c r="N86" s="233">
        <v>6.14555472E8</v>
      </c>
      <c r="O86" s="233">
        <v>7.29026255E8</v>
      </c>
      <c r="P86" s="233">
        <v>50116.0</v>
      </c>
      <c r="Q86" s="233">
        <v>5750561.0</v>
      </c>
      <c r="R86" s="234">
        <v>1.0</v>
      </c>
      <c r="S86" s="245">
        <v>0.229017</v>
      </c>
    </row>
    <row r="87">
      <c r="A87" s="235" t="s">
        <v>337</v>
      </c>
      <c r="B87" s="236" t="s">
        <v>580</v>
      </c>
      <c r="C87" s="236" t="s">
        <v>581</v>
      </c>
      <c r="D87" s="236" t="s">
        <v>582</v>
      </c>
      <c r="E87" s="236" t="s">
        <v>583</v>
      </c>
      <c r="F87" s="236" t="s">
        <v>584</v>
      </c>
      <c r="G87" s="236" t="s">
        <v>585</v>
      </c>
      <c r="H87" s="236" t="s">
        <v>586</v>
      </c>
      <c r="I87" s="236" t="s">
        <v>587</v>
      </c>
      <c r="J87" s="236" t="s">
        <v>588</v>
      </c>
      <c r="K87" s="236" t="s">
        <v>589</v>
      </c>
      <c r="L87" s="237">
        <v>1.41475447E8</v>
      </c>
      <c r="M87" s="237">
        <v>3.6503611E7</v>
      </c>
      <c r="N87" s="237">
        <v>7.90341911E8</v>
      </c>
      <c r="O87" s="237">
        <v>9.11230762E8</v>
      </c>
      <c r="P87" s="237">
        <v>576521.0</v>
      </c>
      <c r="Q87" s="237">
        <v>1794702.0</v>
      </c>
      <c r="R87" s="246">
        <v>0.229017</v>
      </c>
      <c r="S87" s="238">
        <v>1.0</v>
      </c>
    </row>
    <row r="88">
      <c r="A88" s="225"/>
      <c r="B88" s="225"/>
      <c r="C88" s="225"/>
      <c r="D88" s="225"/>
      <c r="E88" s="225"/>
      <c r="F88" s="225"/>
      <c r="G88" s="225"/>
      <c r="H88" s="225"/>
      <c r="I88" s="225"/>
      <c r="J88" s="225"/>
      <c r="K88" s="225"/>
      <c r="L88" s="54"/>
      <c r="M88" s="54"/>
      <c r="N88" s="54"/>
      <c r="O88" s="54"/>
      <c r="P88" s="54"/>
      <c r="Q88" s="54"/>
      <c r="R88" s="54"/>
      <c r="S88" s="54"/>
    </row>
    <row r="89">
      <c r="A89" s="247"/>
      <c r="B89" s="247"/>
      <c r="C89" s="247"/>
      <c r="D89" s="247"/>
      <c r="E89" s="225"/>
      <c r="F89" s="225"/>
      <c r="G89" s="225"/>
      <c r="H89" s="225"/>
      <c r="I89" s="225"/>
      <c r="J89" s="225"/>
      <c r="K89" s="225"/>
      <c r="L89" s="225"/>
      <c r="M89" s="225"/>
      <c r="N89" s="225"/>
      <c r="O89" s="225"/>
      <c r="P89" s="54"/>
      <c r="Q89" s="54"/>
      <c r="R89" s="54"/>
      <c r="S89" s="54"/>
      <c r="T89" s="54"/>
      <c r="U89" s="54"/>
      <c r="V89" s="54"/>
      <c r="W89" s="54"/>
    </row>
    <row r="90">
      <c r="A90" s="248" t="s">
        <v>590</v>
      </c>
      <c r="B90" s="247"/>
      <c r="C90" s="247"/>
      <c r="D90" s="247"/>
      <c r="E90" s="247"/>
      <c r="F90" s="247"/>
      <c r="G90" s="247"/>
      <c r="H90" s="247"/>
      <c r="I90" s="247"/>
      <c r="J90" s="247"/>
      <c r="K90" s="247"/>
      <c r="L90" s="247"/>
      <c r="M90" s="247"/>
      <c r="N90" s="247"/>
      <c r="O90" s="247"/>
    </row>
    <row r="91">
      <c r="A91" s="249"/>
      <c r="B91" s="247"/>
      <c r="C91" s="247"/>
      <c r="D91" s="247"/>
      <c r="E91" s="247"/>
      <c r="F91" s="247"/>
      <c r="G91" s="247"/>
      <c r="H91" s="247"/>
      <c r="I91" s="247"/>
      <c r="J91" s="247"/>
      <c r="K91" s="247"/>
      <c r="L91" s="247"/>
      <c r="M91" s="247"/>
      <c r="N91" s="247"/>
      <c r="O91" s="247"/>
    </row>
    <row r="92">
      <c r="A92" s="249"/>
      <c r="B92" s="247"/>
      <c r="C92" s="247"/>
      <c r="D92" s="247"/>
      <c r="E92" s="247"/>
      <c r="F92" s="247"/>
      <c r="G92" s="247"/>
      <c r="H92" s="247"/>
      <c r="I92" s="247"/>
      <c r="J92" s="247"/>
      <c r="K92" s="247"/>
      <c r="L92" s="247"/>
      <c r="M92" s="247"/>
      <c r="N92" s="247"/>
      <c r="O92" s="247"/>
    </row>
    <row r="93">
      <c r="A93" s="248" t="s">
        <v>591</v>
      </c>
      <c r="B93" s="247"/>
      <c r="C93" s="247"/>
      <c r="D93" s="247"/>
      <c r="E93" s="247"/>
      <c r="F93" s="247"/>
      <c r="G93" s="247"/>
      <c r="H93" s="247"/>
      <c r="I93" s="247"/>
      <c r="J93" s="247"/>
      <c r="K93" s="247"/>
      <c r="L93" s="247"/>
      <c r="M93" s="247"/>
      <c r="N93" s="247"/>
      <c r="O93" s="247"/>
    </row>
    <row r="94">
      <c r="A94" s="247"/>
      <c r="B94" s="247"/>
      <c r="C94" s="247"/>
      <c r="D94" s="247"/>
      <c r="E94" s="247"/>
      <c r="F94" s="247"/>
      <c r="G94" s="247"/>
      <c r="H94" s="247"/>
      <c r="I94" s="247"/>
      <c r="J94" s="247"/>
      <c r="K94" s="247"/>
      <c r="L94" s="247"/>
      <c r="M94" s="247"/>
      <c r="N94" s="247"/>
      <c r="O94" s="247"/>
    </row>
    <row r="95">
      <c r="A95" s="247"/>
      <c r="B95" s="247"/>
      <c r="C95" s="247"/>
      <c r="D95" s="247"/>
      <c r="E95" s="247"/>
      <c r="F95" s="247"/>
      <c r="G95" s="247"/>
      <c r="H95" s="247"/>
      <c r="I95" s="247"/>
      <c r="J95" s="247"/>
      <c r="K95" s="247"/>
      <c r="L95" s="247"/>
      <c r="M95" s="247"/>
      <c r="N95" s="247"/>
      <c r="O95" s="247"/>
    </row>
    <row r="96">
      <c r="A96" s="247"/>
      <c r="B96" s="247"/>
      <c r="C96" s="247"/>
      <c r="D96" s="247"/>
      <c r="E96" s="247"/>
      <c r="F96" s="247"/>
      <c r="G96" s="247"/>
      <c r="H96" s="247"/>
      <c r="I96" s="247"/>
      <c r="J96" s="247"/>
      <c r="K96" s="247"/>
      <c r="L96" s="247"/>
      <c r="M96" s="247"/>
      <c r="N96" s="247"/>
      <c r="O96" s="247"/>
    </row>
    <row r="97">
      <c r="A97" s="247"/>
      <c r="B97" s="247"/>
      <c r="C97" s="247"/>
      <c r="D97" s="247"/>
      <c r="E97" s="247"/>
      <c r="F97" s="247"/>
      <c r="G97" s="247"/>
      <c r="H97" s="247"/>
      <c r="I97" s="247"/>
      <c r="J97" s="247"/>
      <c r="K97" s="247"/>
      <c r="L97" s="247"/>
      <c r="M97" s="247"/>
      <c r="N97" s="247"/>
      <c r="O97" s="247"/>
    </row>
    <row r="98">
      <c r="A98" s="247"/>
      <c r="B98" s="247"/>
      <c r="C98" s="247"/>
      <c r="D98" s="247"/>
      <c r="E98" s="247"/>
      <c r="F98" s="247"/>
      <c r="G98" s="247"/>
      <c r="H98" s="247"/>
      <c r="I98" s="247"/>
      <c r="J98" s="247"/>
      <c r="K98" s="247"/>
      <c r="L98" s="247"/>
      <c r="M98" s="247"/>
      <c r="N98" s="247"/>
      <c r="O98" s="247"/>
    </row>
    <row r="99">
      <c r="A99" s="247"/>
      <c r="B99" s="247"/>
      <c r="C99" s="247"/>
      <c r="D99" s="247"/>
      <c r="E99" s="247"/>
      <c r="F99" s="247"/>
      <c r="G99" s="247"/>
      <c r="H99" s="247"/>
      <c r="I99" s="247"/>
      <c r="J99" s="247"/>
      <c r="K99" s="247"/>
      <c r="L99" s="247"/>
      <c r="M99" s="247"/>
      <c r="N99" s="247"/>
      <c r="O99" s="247"/>
    </row>
    <row r="100">
      <c r="A100" s="247"/>
      <c r="B100" s="247"/>
      <c r="C100" s="247"/>
      <c r="D100" s="247"/>
      <c r="E100" s="247"/>
      <c r="F100" s="247"/>
      <c r="G100" s="247"/>
      <c r="H100" s="247"/>
      <c r="I100" s="247"/>
      <c r="J100" s="247"/>
      <c r="K100" s="247"/>
      <c r="L100" s="247"/>
      <c r="M100" s="247"/>
      <c r="N100" s="247"/>
      <c r="O100" s="247"/>
    </row>
    <row r="101">
      <c r="A101" s="247"/>
      <c r="B101" s="247"/>
      <c r="C101" s="247"/>
      <c r="D101" s="247"/>
      <c r="E101" s="247"/>
      <c r="F101" s="247"/>
      <c r="G101" s="247"/>
      <c r="H101" s="247"/>
      <c r="I101" s="247"/>
      <c r="J101" s="247"/>
      <c r="K101" s="247"/>
      <c r="L101" s="247"/>
      <c r="M101" s="247"/>
      <c r="N101" s="247"/>
      <c r="O101" s="247"/>
    </row>
    <row r="102">
      <c r="A102" s="247"/>
      <c r="B102" s="247"/>
      <c r="C102" s="247"/>
      <c r="D102" s="247"/>
      <c r="E102" s="247"/>
      <c r="F102" s="247"/>
      <c r="G102" s="247"/>
      <c r="H102" s="247"/>
      <c r="I102" s="247"/>
      <c r="J102" s="247"/>
      <c r="K102" s="247"/>
      <c r="L102" s="247"/>
      <c r="M102" s="247"/>
      <c r="N102" s="247"/>
      <c r="O102" s="247"/>
    </row>
    <row r="103">
      <c r="A103" s="247"/>
      <c r="B103" s="247"/>
      <c r="C103" s="247"/>
      <c r="D103" s="247"/>
      <c r="E103" s="247"/>
      <c r="F103" s="247"/>
      <c r="G103" s="247"/>
      <c r="H103" s="247"/>
      <c r="I103" s="247"/>
      <c r="J103" s="247"/>
      <c r="K103" s="247"/>
      <c r="L103" s="247"/>
      <c r="M103" s="247"/>
      <c r="N103" s="247"/>
      <c r="O103" s="247"/>
    </row>
    <row r="104">
      <c r="A104" s="247"/>
      <c r="B104" s="247"/>
      <c r="C104" s="247"/>
      <c r="D104" s="247"/>
      <c r="E104" s="247"/>
      <c r="F104" s="247"/>
      <c r="G104" s="247"/>
      <c r="H104" s="247"/>
      <c r="I104" s="247"/>
      <c r="J104" s="247"/>
      <c r="K104" s="247"/>
      <c r="L104" s="247"/>
      <c r="M104" s="247"/>
      <c r="N104" s="247"/>
      <c r="O104" s="247"/>
    </row>
    <row r="105">
      <c r="A105" s="247"/>
      <c r="B105" s="247"/>
      <c r="C105" s="247"/>
      <c r="D105" s="247"/>
      <c r="E105" s="247"/>
      <c r="F105" s="247"/>
      <c r="G105" s="247"/>
      <c r="H105" s="247"/>
      <c r="I105" s="247"/>
      <c r="J105" s="247"/>
      <c r="K105" s="247"/>
      <c r="L105" s="247"/>
      <c r="M105" s="247"/>
      <c r="N105" s="247"/>
      <c r="O105" s="247"/>
    </row>
    <row r="106">
      <c r="A106" s="247"/>
      <c r="B106" s="247"/>
      <c r="C106" s="247"/>
      <c r="D106" s="247"/>
      <c r="E106" s="247"/>
      <c r="F106" s="247"/>
      <c r="G106" s="247"/>
      <c r="H106" s="247"/>
      <c r="I106" s="247"/>
      <c r="J106" s="247"/>
      <c r="K106" s="247"/>
      <c r="L106" s="247"/>
      <c r="M106" s="247"/>
      <c r="N106" s="247"/>
      <c r="O106" s="247"/>
    </row>
    <row r="107">
      <c r="A107" s="247"/>
      <c r="B107" s="247"/>
      <c r="C107" s="247"/>
      <c r="D107" s="247"/>
      <c r="E107" s="247"/>
      <c r="F107" s="247"/>
      <c r="G107" s="247"/>
      <c r="H107" s="247"/>
      <c r="I107" s="247"/>
      <c r="J107" s="247"/>
      <c r="K107" s="247"/>
      <c r="L107" s="247"/>
      <c r="M107" s="247"/>
      <c r="N107" s="247"/>
      <c r="O107" s="247"/>
    </row>
    <row r="108">
      <c r="A108" s="247"/>
      <c r="B108" s="247"/>
      <c r="C108" s="247"/>
      <c r="D108" s="247"/>
      <c r="E108" s="247"/>
      <c r="F108" s="247"/>
      <c r="G108" s="247"/>
      <c r="H108" s="247"/>
      <c r="I108" s="247"/>
      <c r="J108" s="247"/>
      <c r="K108" s="247"/>
      <c r="L108" s="247"/>
      <c r="M108" s="247"/>
      <c r="N108" s="247"/>
      <c r="O108" s="247"/>
    </row>
    <row r="109">
      <c r="A109" s="250" t="s">
        <v>98</v>
      </c>
      <c r="G109" s="251" t="s">
        <v>98</v>
      </c>
      <c r="L109" s="171"/>
      <c r="M109" s="247"/>
      <c r="N109" s="247"/>
      <c r="O109" s="247"/>
    </row>
    <row r="110">
      <c r="A110" s="252" t="s">
        <v>278</v>
      </c>
      <c r="B110" s="253" t="s">
        <v>592</v>
      </c>
      <c r="C110" s="253" t="s">
        <v>278</v>
      </c>
      <c r="D110" s="253" t="s">
        <v>592</v>
      </c>
      <c r="E110" s="253" t="s">
        <v>593</v>
      </c>
      <c r="F110" s="253" t="s">
        <v>594</v>
      </c>
      <c r="G110" s="253" t="s">
        <v>278</v>
      </c>
      <c r="H110" s="253" t="s">
        <v>592</v>
      </c>
      <c r="I110" s="253" t="s">
        <v>278</v>
      </c>
      <c r="J110" s="253" t="s">
        <v>592</v>
      </c>
      <c r="K110" s="253" t="s">
        <v>593</v>
      </c>
      <c r="L110" s="254" t="s">
        <v>594</v>
      </c>
      <c r="M110" s="247"/>
      <c r="N110" s="247"/>
      <c r="O110" s="247"/>
    </row>
    <row r="111">
      <c r="A111" s="255" t="s">
        <v>595</v>
      </c>
      <c r="B111" s="256" t="s">
        <v>212</v>
      </c>
      <c r="C111" s="256" t="s">
        <v>595</v>
      </c>
      <c r="D111" s="256" t="s">
        <v>216</v>
      </c>
      <c r="E111" s="256" t="s">
        <v>124</v>
      </c>
      <c r="F111" s="256" t="s">
        <v>594</v>
      </c>
      <c r="G111" s="256" t="s">
        <v>595</v>
      </c>
      <c r="H111" s="256" t="s">
        <v>212</v>
      </c>
      <c r="I111" s="256" t="s">
        <v>595</v>
      </c>
      <c r="J111" s="256" t="s">
        <v>216</v>
      </c>
      <c r="K111" s="256" t="s">
        <v>124</v>
      </c>
      <c r="L111" s="257" t="s">
        <v>594</v>
      </c>
      <c r="M111" s="247"/>
      <c r="N111" s="247"/>
      <c r="O111" s="247"/>
    </row>
    <row r="112">
      <c r="A112" s="258"/>
      <c r="B112" s="247"/>
      <c r="C112" s="247"/>
      <c r="D112" s="247"/>
      <c r="E112" s="247"/>
      <c r="F112" s="247"/>
      <c r="G112" s="247"/>
      <c r="H112" s="247"/>
      <c r="I112" s="247"/>
      <c r="J112" s="247"/>
      <c r="K112" s="247"/>
      <c r="L112" s="247"/>
      <c r="M112" s="247"/>
      <c r="N112" s="247"/>
      <c r="O112" s="247"/>
    </row>
    <row r="113">
      <c r="A113" s="258"/>
      <c r="B113" s="247"/>
      <c r="C113" s="247"/>
      <c r="D113" s="247"/>
      <c r="E113" s="247"/>
      <c r="F113" s="247"/>
      <c r="G113" s="247"/>
      <c r="H113" s="247"/>
      <c r="I113" s="247"/>
      <c r="J113" s="247"/>
      <c r="K113" s="247"/>
      <c r="L113" s="247"/>
      <c r="M113" s="247"/>
      <c r="N113" s="247"/>
      <c r="O113" s="247"/>
    </row>
    <row r="114">
      <c r="A114" s="258"/>
      <c r="B114" s="247"/>
      <c r="C114" s="247"/>
      <c r="D114" s="247"/>
      <c r="E114" s="247"/>
      <c r="F114" s="247"/>
      <c r="G114" s="247"/>
      <c r="H114" s="247"/>
      <c r="I114" s="247"/>
      <c r="J114" s="247"/>
      <c r="K114" s="247"/>
      <c r="L114" s="247"/>
      <c r="M114" s="247"/>
      <c r="N114" s="247"/>
      <c r="O114" s="247"/>
    </row>
    <row r="115">
      <c r="A115" s="258"/>
      <c r="B115" s="247"/>
      <c r="C115" s="247"/>
      <c r="D115" s="247"/>
      <c r="E115" s="247"/>
      <c r="F115" s="247"/>
      <c r="G115" s="247"/>
      <c r="H115" s="247"/>
      <c r="I115" s="247"/>
      <c r="J115" s="247"/>
      <c r="K115" s="247"/>
      <c r="L115" s="247"/>
      <c r="M115" s="247"/>
      <c r="N115" s="247"/>
      <c r="O115" s="247"/>
    </row>
    <row r="116">
      <c r="A116" s="258"/>
      <c r="B116" s="247"/>
      <c r="C116" s="247"/>
      <c r="D116" s="247"/>
      <c r="E116" s="247"/>
      <c r="F116" s="247"/>
      <c r="G116" s="247"/>
      <c r="H116" s="247"/>
      <c r="I116" s="247"/>
      <c r="J116" s="247"/>
      <c r="K116" s="247"/>
      <c r="L116" s="247"/>
      <c r="M116" s="247"/>
      <c r="N116" s="247"/>
      <c r="O116" s="247"/>
    </row>
    <row r="117">
      <c r="A117" s="258"/>
      <c r="B117" s="247"/>
      <c r="C117" s="247"/>
      <c r="D117" s="247"/>
      <c r="E117" s="247"/>
      <c r="F117" s="247"/>
      <c r="G117" s="247"/>
      <c r="H117" s="247"/>
      <c r="I117" s="247"/>
      <c r="J117" s="247"/>
      <c r="K117" s="247"/>
      <c r="L117" s="247"/>
      <c r="M117" s="247"/>
      <c r="N117" s="247"/>
      <c r="O117" s="247"/>
    </row>
    <row r="118">
      <c r="A118" s="258"/>
      <c r="B118" s="247"/>
      <c r="C118" s="247"/>
      <c r="D118" s="247"/>
      <c r="E118" s="247"/>
      <c r="F118" s="247"/>
      <c r="G118" s="247"/>
      <c r="H118" s="247"/>
      <c r="I118" s="247"/>
      <c r="J118" s="247"/>
      <c r="K118" s="247"/>
      <c r="L118" s="247"/>
      <c r="M118" s="247"/>
      <c r="N118" s="247"/>
      <c r="O118" s="247"/>
    </row>
    <row r="119">
      <c r="A119" s="258"/>
      <c r="B119" s="247"/>
      <c r="C119" s="247"/>
      <c r="D119" s="247"/>
      <c r="E119" s="247"/>
      <c r="F119" s="247"/>
      <c r="G119" s="247"/>
      <c r="H119" s="247"/>
      <c r="I119" s="247"/>
      <c r="J119" s="247"/>
      <c r="K119" s="247"/>
      <c r="L119" s="247"/>
      <c r="M119" s="247"/>
      <c r="N119" s="247"/>
      <c r="O119" s="247"/>
    </row>
    <row r="120">
      <c r="A120" s="258"/>
      <c r="B120" s="247"/>
      <c r="C120" s="247"/>
      <c r="D120" s="247"/>
      <c r="E120" s="247"/>
      <c r="F120" s="247"/>
      <c r="G120" s="247"/>
      <c r="H120" s="247"/>
      <c r="I120" s="247"/>
      <c r="J120" s="247"/>
      <c r="K120" s="247"/>
      <c r="L120" s="247"/>
      <c r="M120" s="247"/>
      <c r="N120" s="247"/>
      <c r="O120" s="247"/>
    </row>
    <row r="121">
      <c r="A121" s="258"/>
      <c r="B121" s="247"/>
      <c r="C121" s="247"/>
      <c r="D121" s="247"/>
      <c r="E121" s="247"/>
      <c r="F121" s="247"/>
      <c r="G121" s="247"/>
      <c r="H121" s="247"/>
      <c r="I121" s="247"/>
      <c r="J121" s="247"/>
      <c r="K121" s="247"/>
      <c r="L121" s="247"/>
      <c r="M121" s="247"/>
      <c r="N121" s="247"/>
      <c r="O121" s="247"/>
    </row>
    <row r="122">
      <c r="A122" s="258"/>
      <c r="B122" s="247"/>
      <c r="C122" s="247"/>
      <c r="D122" s="247"/>
      <c r="E122" s="247"/>
      <c r="F122" s="247"/>
      <c r="G122" s="247"/>
      <c r="H122" s="247"/>
      <c r="I122" s="247"/>
      <c r="J122" s="247"/>
      <c r="K122" s="247"/>
      <c r="L122" s="247"/>
      <c r="M122" s="247"/>
      <c r="N122" s="247"/>
      <c r="O122" s="247"/>
    </row>
    <row r="123">
      <c r="A123" s="258"/>
      <c r="B123" s="247"/>
      <c r="C123" s="247"/>
      <c r="D123" s="247"/>
      <c r="E123" s="247"/>
      <c r="F123" s="247"/>
      <c r="G123" s="247"/>
      <c r="H123" s="247"/>
      <c r="I123" s="247"/>
      <c r="J123" s="247"/>
      <c r="K123" s="247"/>
      <c r="L123" s="247"/>
      <c r="M123" s="247"/>
      <c r="N123" s="247"/>
      <c r="O123" s="247"/>
    </row>
    <row r="124">
      <c r="A124" s="250" t="s">
        <v>99</v>
      </c>
      <c r="G124" s="251" t="s">
        <v>99</v>
      </c>
      <c r="L124" s="171"/>
      <c r="M124" s="247"/>
      <c r="N124" s="247"/>
      <c r="O124" s="247"/>
    </row>
    <row r="125">
      <c r="A125" s="252" t="s">
        <v>278</v>
      </c>
      <c r="B125" s="253" t="s">
        <v>592</v>
      </c>
      <c r="C125" s="253" t="s">
        <v>278</v>
      </c>
      <c r="D125" s="253" t="s">
        <v>592</v>
      </c>
      <c r="E125" s="253" t="s">
        <v>593</v>
      </c>
      <c r="F125" s="253" t="s">
        <v>594</v>
      </c>
      <c r="G125" s="253" t="s">
        <v>278</v>
      </c>
      <c r="H125" s="253" t="s">
        <v>592</v>
      </c>
      <c r="I125" s="253" t="s">
        <v>278</v>
      </c>
      <c r="J125" s="253" t="s">
        <v>592</v>
      </c>
      <c r="K125" s="253" t="s">
        <v>593</v>
      </c>
      <c r="L125" s="254" t="s">
        <v>594</v>
      </c>
      <c r="M125" s="247"/>
      <c r="N125" s="247"/>
      <c r="O125" s="247"/>
    </row>
    <row r="126">
      <c r="A126" s="255" t="s">
        <v>595</v>
      </c>
      <c r="B126" s="256" t="s">
        <v>212</v>
      </c>
      <c r="C126" s="256" t="s">
        <v>595</v>
      </c>
      <c r="D126" s="256" t="s">
        <v>216</v>
      </c>
      <c r="E126" s="256" t="s">
        <v>124</v>
      </c>
      <c r="F126" s="256" t="s">
        <v>594</v>
      </c>
      <c r="G126" s="256" t="s">
        <v>595</v>
      </c>
      <c r="H126" s="256" t="s">
        <v>212</v>
      </c>
      <c r="I126" s="256" t="s">
        <v>595</v>
      </c>
      <c r="J126" s="256" t="s">
        <v>216</v>
      </c>
      <c r="K126" s="256" t="s">
        <v>124</v>
      </c>
      <c r="L126" s="257" t="s">
        <v>594</v>
      </c>
      <c r="M126" s="247"/>
      <c r="N126" s="247"/>
      <c r="O126" s="247"/>
    </row>
    <row r="127">
      <c r="A127" s="247"/>
      <c r="B127" s="247"/>
      <c r="C127" s="247"/>
      <c r="D127" s="247"/>
      <c r="E127" s="247"/>
      <c r="F127" s="247"/>
      <c r="G127" s="247"/>
      <c r="H127" s="247"/>
      <c r="I127" s="247"/>
      <c r="J127" s="247"/>
      <c r="K127" s="247"/>
      <c r="L127" s="247"/>
      <c r="M127" s="247"/>
      <c r="N127" s="247"/>
      <c r="O127" s="247"/>
    </row>
    <row r="128">
      <c r="A128" s="247"/>
      <c r="B128" s="247"/>
      <c r="C128" s="247"/>
      <c r="D128" s="247"/>
      <c r="E128" s="247"/>
      <c r="F128" s="247"/>
      <c r="G128" s="247"/>
      <c r="H128" s="247"/>
      <c r="I128" s="247"/>
      <c r="J128" s="247"/>
      <c r="K128" s="247"/>
      <c r="L128" s="247"/>
      <c r="M128" s="247"/>
      <c r="N128" s="247"/>
      <c r="O128" s="247"/>
    </row>
    <row r="129">
      <c r="A129" s="247"/>
      <c r="B129" s="247"/>
      <c r="C129" s="247"/>
      <c r="D129" s="247"/>
      <c r="E129" s="247"/>
      <c r="F129" s="247"/>
      <c r="G129" s="247"/>
      <c r="H129" s="247"/>
      <c r="I129" s="247"/>
      <c r="J129" s="247"/>
      <c r="K129" s="247"/>
      <c r="L129" s="247"/>
      <c r="M129" s="247"/>
      <c r="N129" s="247"/>
      <c r="O129" s="247"/>
    </row>
    <row r="130">
      <c r="A130" s="247"/>
      <c r="B130" s="247"/>
      <c r="C130" s="247"/>
      <c r="D130" s="247"/>
      <c r="E130" s="247"/>
      <c r="F130" s="247"/>
      <c r="G130" s="247"/>
      <c r="H130" s="247"/>
      <c r="I130" s="247"/>
      <c r="J130" s="247"/>
      <c r="K130" s="247"/>
      <c r="L130" s="247"/>
      <c r="M130" s="247"/>
      <c r="N130" s="247"/>
      <c r="O130" s="247"/>
    </row>
    <row r="131">
      <c r="A131" s="247"/>
      <c r="B131" s="247"/>
      <c r="C131" s="247"/>
      <c r="D131" s="247"/>
      <c r="E131" s="247"/>
      <c r="F131" s="247"/>
      <c r="G131" s="247"/>
      <c r="H131" s="247"/>
      <c r="I131" s="247"/>
      <c r="J131" s="247"/>
      <c r="K131" s="247"/>
      <c r="L131" s="247"/>
      <c r="M131" s="247"/>
      <c r="N131" s="247"/>
      <c r="O131" s="247"/>
    </row>
    <row r="132">
      <c r="A132" s="247"/>
      <c r="B132" s="247"/>
      <c r="C132" s="247"/>
      <c r="D132" s="247"/>
      <c r="E132" s="247"/>
      <c r="F132" s="247"/>
      <c r="G132" s="247"/>
      <c r="H132" s="247"/>
      <c r="I132" s="247"/>
      <c r="J132" s="247"/>
      <c r="K132" s="247"/>
      <c r="L132" s="247"/>
      <c r="M132" s="247"/>
      <c r="N132" s="247"/>
      <c r="O132" s="247"/>
    </row>
    <row r="133">
      <c r="A133" s="247"/>
      <c r="B133" s="247"/>
      <c r="C133" s="247"/>
      <c r="D133" s="247"/>
      <c r="E133" s="247"/>
      <c r="F133" s="247"/>
      <c r="G133" s="247"/>
      <c r="H133" s="247"/>
      <c r="I133" s="247"/>
      <c r="J133" s="247"/>
      <c r="K133" s="247"/>
      <c r="L133" s="247"/>
      <c r="M133" s="247"/>
      <c r="N133" s="247"/>
      <c r="O133" s="247"/>
    </row>
    <row r="134">
      <c r="A134" s="247"/>
      <c r="B134" s="247"/>
      <c r="C134" s="247"/>
      <c r="D134" s="247"/>
      <c r="E134" s="247"/>
      <c r="F134" s="247"/>
      <c r="G134" s="247"/>
      <c r="H134" s="247"/>
      <c r="I134" s="247"/>
      <c r="J134" s="247"/>
      <c r="K134" s="247"/>
      <c r="L134" s="247"/>
      <c r="M134" s="247"/>
      <c r="N134" s="247"/>
      <c r="O134" s="247"/>
    </row>
    <row r="135">
      <c r="A135" s="247"/>
      <c r="B135" s="247"/>
      <c r="C135" s="247"/>
      <c r="D135" s="247"/>
      <c r="E135" s="247"/>
      <c r="F135" s="247"/>
      <c r="G135" s="247"/>
      <c r="H135" s="247"/>
      <c r="I135" s="247"/>
      <c r="J135" s="247"/>
      <c r="K135" s="247"/>
      <c r="L135" s="247"/>
      <c r="M135" s="247"/>
      <c r="N135" s="247"/>
      <c r="O135" s="247"/>
    </row>
    <row r="136">
      <c r="A136" s="247"/>
      <c r="B136" s="247"/>
      <c r="C136" s="247"/>
      <c r="D136" s="247"/>
      <c r="E136" s="247"/>
      <c r="F136" s="247"/>
      <c r="G136" s="247"/>
      <c r="H136" s="247"/>
      <c r="I136" s="247"/>
      <c r="J136" s="247"/>
      <c r="K136" s="247"/>
      <c r="L136" s="247"/>
      <c r="M136" s="247"/>
      <c r="N136" s="247"/>
      <c r="O136" s="247"/>
    </row>
    <row r="137">
      <c r="A137" s="247"/>
      <c r="B137" s="247"/>
      <c r="C137" s="247"/>
      <c r="D137" s="247"/>
      <c r="E137" s="247"/>
      <c r="F137" s="247"/>
      <c r="G137" s="247"/>
      <c r="H137" s="247"/>
      <c r="I137" s="247"/>
      <c r="J137" s="247"/>
      <c r="K137" s="247"/>
      <c r="L137" s="247"/>
      <c r="M137" s="247"/>
      <c r="N137" s="247"/>
      <c r="O137" s="247"/>
    </row>
    <row r="138">
      <c r="A138" s="247"/>
      <c r="B138" s="247"/>
      <c r="C138" s="247"/>
      <c r="D138" s="247"/>
      <c r="E138" s="247"/>
      <c r="F138" s="247"/>
      <c r="G138" s="247"/>
      <c r="H138" s="247"/>
      <c r="I138" s="247"/>
      <c r="J138" s="247"/>
      <c r="K138" s="247"/>
      <c r="L138" s="247"/>
      <c r="M138" s="247"/>
      <c r="N138" s="247"/>
      <c r="O138" s="247"/>
    </row>
    <row r="139">
      <c r="A139" s="247"/>
      <c r="B139" s="247"/>
      <c r="C139" s="247"/>
      <c r="D139" s="247"/>
      <c r="E139" s="247"/>
      <c r="F139" s="247"/>
      <c r="G139" s="247"/>
      <c r="H139" s="247"/>
      <c r="I139" s="247"/>
      <c r="J139" s="247"/>
      <c r="K139" s="247"/>
      <c r="L139" s="247"/>
      <c r="M139" s="247"/>
      <c r="N139" s="247"/>
      <c r="O139" s="247"/>
    </row>
    <row r="140">
      <c r="A140" s="247"/>
      <c r="B140" s="247"/>
      <c r="C140" s="247"/>
      <c r="D140" s="247"/>
      <c r="E140" s="247"/>
      <c r="F140" s="247"/>
      <c r="G140" s="247"/>
      <c r="H140" s="247"/>
      <c r="I140" s="247"/>
      <c r="J140" s="247"/>
      <c r="K140" s="247"/>
      <c r="L140" s="247"/>
      <c r="M140" s="247"/>
      <c r="N140" s="247"/>
      <c r="O140" s="247"/>
    </row>
    <row r="141">
      <c r="A141" s="247"/>
      <c r="B141" s="247"/>
      <c r="C141" s="247"/>
      <c r="D141" s="247"/>
      <c r="E141" s="247"/>
      <c r="F141" s="247"/>
      <c r="G141" s="247"/>
      <c r="H141" s="247"/>
      <c r="I141" s="247"/>
      <c r="J141" s="247"/>
      <c r="K141" s="247"/>
      <c r="L141" s="247"/>
      <c r="M141" s="247"/>
      <c r="N141" s="247"/>
      <c r="O141" s="247"/>
    </row>
    <row r="142">
      <c r="A142" s="247"/>
      <c r="B142" s="247"/>
      <c r="C142" s="247"/>
      <c r="D142" s="247"/>
      <c r="E142" s="247"/>
      <c r="F142" s="247"/>
      <c r="G142" s="247"/>
      <c r="H142" s="247"/>
      <c r="I142" s="247"/>
      <c r="J142" s="247"/>
      <c r="K142" s="247"/>
      <c r="L142" s="247"/>
      <c r="M142" s="247"/>
      <c r="N142" s="247"/>
      <c r="O142" s="247"/>
    </row>
    <row r="143">
      <c r="A143" s="247"/>
      <c r="B143" s="247"/>
      <c r="C143" s="247"/>
      <c r="D143" s="247"/>
      <c r="E143" s="247"/>
      <c r="F143" s="247"/>
      <c r="G143" s="247"/>
      <c r="H143" s="247"/>
      <c r="I143" s="247"/>
      <c r="J143" s="247"/>
      <c r="K143" s="247"/>
      <c r="L143" s="247"/>
      <c r="M143" s="247"/>
      <c r="N143" s="247"/>
      <c r="O143" s="247"/>
    </row>
    <row r="144">
      <c r="A144" s="247"/>
      <c r="B144" s="247"/>
      <c r="C144" s="247"/>
      <c r="D144" s="247"/>
      <c r="E144" s="247"/>
      <c r="F144" s="247"/>
      <c r="G144" s="247"/>
      <c r="H144" s="247"/>
      <c r="I144" s="247"/>
      <c r="J144" s="247"/>
      <c r="K144" s="247"/>
      <c r="L144" s="247"/>
      <c r="M144" s="247"/>
      <c r="N144" s="247"/>
      <c r="O144" s="247"/>
    </row>
    <row r="145">
      <c r="A145" s="247"/>
      <c r="B145" s="247"/>
      <c r="C145" s="247"/>
      <c r="D145" s="247"/>
      <c r="E145" s="247"/>
      <c r="F145" s="247"/>
      <c r="G145" s="247"/>
      <c r="H145" s="247"/>
      <c r="I145" s="247"/>
      <c r="J145" s="247"/>
      <c r="K145" s="247"/>
      <c r="L145" s="247"/>
      <c r="M145" s="247"/>
      <c r="N145" s="247"/>
      <c r="O145" s="247"/>
    </row>
    <row r="146">
      <c r="A146" s="247"/>
      <c r="B146" s="247"/>
      <c r="C146" s="247"/>
      <c r="D146" s="247"/>
      <c r="E146" s="247"/>
      <c r="F146" s="247"/>
      <c r="G146" s="247"/>
      <c r="H146" s="247"/>
      <c r="I146" s="247"/>
      <c r="J146" s="247"/>
      <c r="K146" s="247"/>
      <c r="L146" s="247"/>
      <c r="M146" s="247"/>
      <c r="N146" s="247"/>
      <c r="O146" s="247"/>
    </row>
    <row r="147">
      <c r="A147" s="247"/>
      <c r="B147" s="247"/>
      <c r="C147" s="247"/>
      <c r="D147" s="247"/>
      <c r="E147" s="247"/>
      <c r="F147" s="247"/>
      <c r="G147" s="247"/>
      <c r="H147" s="247"/>
      <c r="I147" s="247"/>
      <c r="J147" s="247"/>
      <c r="K147" s="247"/>
      <c r="L147" s="247"/>
      <c r="M147" s="247"/>
      <c r="N147" s="247"/>
      <c r="O147" s="247"/>
    </row>
    <row r="148">
      <c r="A148" s="247"/>
      <c r="B148" s="247"/>
      <c r="C148" s="247"/>
      <c r="D148" s="247"/>
      <c r="E148" s="247"/>
      <c r="F148" s="247"/>
      <c r="G148" s="247"/>
      <c r="H148" s="247"/>
      <c r="I148" s="247"/>
      <c r="J148" s="247"/>
      <c r="K148" s="247"/>
      <c r="L148" s="247"/>
      <c r="M148" s="247"/>
      <c r="N148" s="247"/>
      <c r="O148" s="247"/>
    </row>
    <row r="149">
      <c r="A149" s="247"/>
      <c r="B149" s="247"/>
      <c r="C149" s="247"/>
      <c r="D149" s="247"/>
      <c r="E149" s="247"/>
      <c r="F149" s="247"/>
      <c r="G149" s="247"/>
      <c r="H149" s="247"/>
      <c r="I149" s="247"/>
      <c r="J149" s="247"/>
      <c r="K149" s="247"/>
      <c r="L149" s="247"/>
      <c r="M149" s="247"/>
      <c r="N149" s="247"/>
      <c r="O149" s="247"/>
    </row>
    <row r="150">
      <c r="A150" s="247"/>
      <c r="B150" s="247"/>
      <c r="C150" s="247"/>
      <c r="D150" s="247"/>
      <c r="E150" s="247"/>
      <c r="F150" s="247"/>
      <c r="G150" s="247"/>
      <c r="H150" s="247"/>
      <c r="I150" s="247"/>
      <c r="J150" s="247"/>
      <c r="K150" s="247"/>
      <c r="L150" s="247"/>
      <c r="M150" s="247"/>
      <c r="N150" s="247"/>
      <c r="O150" s="247"/>
    </row>
    <row r="151">
      <c r="A151" s="247"/>
      <c r="B151" s="247"/>
      <c r="C151" s="247"/>
      <c r="D151" s="247"/>
      <c r="E151" s="247"/>
      <c r="F151" s="247"/>
      <c r="G151" s="247"/>
      <c r="H151" s="247"/>
      <c r="I151" s="247"/>
      <c r="J151" s="247"/>
      <c r="K151" s="247"/>
      <c r="L151" s="247"/>
      <c r="M151" s="247"/>
      <c r="N151" s="247"/>
      <c r="O151" s="247"/>
    </row>
    <row r="152">
      <c r="A152" s="247"/>
      <c r="B152" s="247"/>
      <c r="C152" s="247"/>
      <c r="D152" s="247"/>
      <c r="E152" s="247"/>
      <c r="F152" s="247"/>
      <c r="G152" s="247"/>
      <c r="H152" s="247"/>
      <c r="I152" s="247"/>
      <c r="J152" s="247"/>
      <c r="K152" s="247"/>
      <c r="L152" s="247"/>
      <c r="M152" s="247"/>
      <c r="N152" s="247"/>
      <c r="O152" s="247"/>
    </row>
    <row r="153">
      <c r="A153" s="247"/>
      <c r="B153" s="247"/>
      <c r="C153" s="247"/>
      <c r="D153" s="247"/>
      <c r="E153" s="247"/>
      <c r="F153" s="247"/>
      <c r="G153" s="247"/>
      <c r="H153" s="247"/>
      <c r="I153" s="247"/>
      <c r="J153" s="247"/>
      <c r="K153" s="247"/>
      <c r="L153" s="247"/>
      <c r="M153" s="247"/>
      <c r="N153" s="247"/>
      <c r="O153" s="247"/>
    </row>
    <row r="154">
      <c r="A154" s="247"/>
      <c r="B154" s="247"/>
      <c r="C154" s="247"/>
      <c r="D154" s="247"/>
      <c r="E154" s="247"/>
      <c r="F154" s="247"/>
      <c r="G154" s="247"/>
      <c r="H154" s="247"/>
      <c r="I154" s="247"/>
      <c r="J154" s="247"/>
      <c r="K154" s="247"/>
      <c r="L154" s="247"/>
      <c r="M154" s="247"/>
      <c r="N154" s="247"/>
      <c r="O154" s="247"/>
    </row>
    <row r="155">
      <c r="A155" s="247"/>
      <c r="B155" s="247"/>
      <c r="C155" s="247"/>
      <c r="D155" s="247"/>
      <c r="E155" s="247"/>
      <c r="F155" s="247"/>
      <c r="G155" s="247"/>
      <c r="H155" s="247"/>
      <c r="I155" s="247"/>
      <c r="J155" s="247"/>
      <c r="K155" s="247"/>
      <c r="L155" s="247"/>
      <c r="M155" s="247"/>
      <c r="N155" s="247"/>
      <c r="O155" s="247"/>
    </row>
  </sheetData>
  <mergeCells count="21">
    <mergeCell ref="A1:E1"/>
    <mergeCell ref="A8:E8"/>
    <mergeCell ref="G31:H31"/>
    <mergeCell ref="E31:F31"/>
    <mergeCell ref="C16:D16"/>
    <mergeCell ref="A16:B16"/>
    <mergeCell ref="A109:F109"/>
    <mergeCell ref="A124:F124"/>
    <mergeCell ref="G124:L124"/>
    <mergeCell ref="I16:J16"/>
    <mergeCell ref="G16:H16"/>
    <mergeCell ref="G109:L109"/>
    <mergeCell ref="C31:D31"/>
    <mergeCell ref="A31:B31"/>
    <mergeCell ref="E16:F16"/>
    <mergeCell ref="A47:S47"/>
    <mergeCell ref="A68:S68"/>
    <mergeCell ref="U1:X1"/>
    <mergeCell ref="K16:L16"/>
    <mergeCell ref="A15:L15"/>
    <mergeCell ref="A30:F30"/>
  </mergeCells>
  <conditionalFormatting sqref="A16:A27 C16:C17 E16:E17 G16:G17 I16:I17 K16:K17">
    <cfRule type="notContainsBlanks" dxfId="1" priority="1">
      <formula>LEN(TRIM(A16))&gt;0</formula>
    </cfRule>
  </conditionalFormatting>
  <conditionalFormatting sqref="A16:A27 C16:C17 E16:E17 G16:G17 I16:I17 K16:K17">
    <cfRule type="timePeriod" dxfId="1" priority="2" timePeriod="today"/>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221" t="s">
        <v>299</v>
      </c>
      <c r="B1" s="100"/>
      <c r="C1" s="100"/>
      <c r="D1" s="100"/>
      <c r="E1" s="100"/>
      <c r="F1" s="100"/>
      <c r="G1" s="100"/>
      <c r="H1" s="50"/>
    </row>
    <row r="2">
      <c r="A2" s="222" t="s">
        <v>300</v>
      </c>
      <c r="B2" s="50"/>
      <c r="C2" s="222" t="s">
        <v>301</v>
      </c>
      <c r="D2" s="50"/>
      <c r="E2" s="222" t="s">
        <v>302</v>
      </c>
      <c r="F2" s="50"/>
      <c r="G2" s="222" t="s">
        <v>303</v>
      </c>
      <c r="H2" s="50"/>
    </row>
    <row r="3">
      <c r="A3" s="223" t="s">
        <v>304</v>
      </c>
      <c r="B3" s="50"/>
      <c r="C3" s="224" t="s">
        <v>305</v>
      </c>
      <c r="D3" s="50"/>
      <c r="E3" s="224" t="s">
        <v>306</v>
      </c>
      <c r="F3" s="50"/>
      <c r="G3" s="224" t="s">
        <v>307</v>
      </c>
      <c r="H3" s="50"/>
    </row>
    <row r="5">
      <c r="A5" s="221" t="s">
        <v>308</v>
      </c>
      <c r="B5" s="100"/>
      <c r="C5" s="100"/>
      <c r="D5" s="100"/>
      <c r="E5" s="100"/>
      <c r="F5" s="100"/>
      <c r="G5" s="100"/>
      <c r="H5" s="50"/>
    </row>
    <row r="6">
      <c r="A6" s="222" t="s">
        <v>300</v>
      </c>
      <c r="B6" s="50"/>
      <c r="C6" s="222" t="s">
        <v>301</v>
      </c>
      <c r="D6" s="50"/>
      <c r="E6" s="222" t="s">
        <v>302</v>
      </c>
      <c r="F6" s="50"/>
      <c r="G6" s="222" t="s">
        <v>303</v>
      </c>
      <c r="H6" s="50"/>
    </row>
    <row r="7">
      <c r="A7" s="223" t="s">
        <v>309</v>
      </c>
      <c r="B7" s="50"/>
      <c r="C7" s="223" t="s">
        <v>310</v>
      </c>
      <c r="D7" s="50"/>
      <c r="E7" s="223" t="s">
        <v>311</v>
      </c>
      <c r="F7" s="50"/>
      <c r="G7" s="223" t="s">
        <v>312</v>
      </c>
      <c r="H7" s="50"/>
    </row>
  </sheetData>
  <mergeCells count="18">
    <mergeCell ref="E3:F3"/>
    <mergeCell ref="A3:B3"/>
    <mergeCell ref="C3:D3"/>
    <mergeCell ref="A2:B2"/>
    <mergeCell ref="C2:D2"/>
    <mergeCell ref="G2:H2"/>
    <mergeCell ref="A1:H1"/>
    <mergeCell ref="C7:D7"/>
    <mergeCell ref="C6:D6"/>
    <mergeCell ref="G6:H6"/>
    <mergeCell ref="A5:H5"/>
    <mergeCell ref="A7:B7"/>
    <mergeCell ref="A6:B6"/>
    <mergeCell ref="E2:F2"/>
    <mergeCell ref="E7:F7"/>
    <mergeCell ref="G7:H7"/>
    <mergeCell ref="E6:F6"/>
    <mergeCell ref="G3:H3"/>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2" width="21.57"/>
  </cols>
  <sheetData>
    <row r="1">
      <c r="A1" t="s">
        <v>0</v>
      </c>
      <c r="B1" s="2" t="s">
        <v>1</v>
      </c>
      <c r="C1" s="2" t="s">
        <v>2</v>
      </c>
      <c r="D1" t="s">
        <v>3</v>
      </c>
      <c r="E1" t="s">
        <v>4</v>
      </c>
      <c r="F1" t="s">
        <v>5</v>
      </c>
      <c r="G1" t="s">
        <v>6</v>
      </c>
      <c r="H1" t="s">
        <v>7</v>
      </c>
      <c r="I1" s="2" t="s">
        <v>8</v>
      </c>
      <c r="J1" s="2" t="s">
        <v>313</v>
      </c>
      <c r="K1" t="s">
        <v>9</v>
      </c>
      <c r="L1" s="2" t="s">
        <v>10</v>
      </c>
    </row>
    <row r="2">
      <c r="A2" s="1">
        <v>42692.7047977662</v>
      </c>
      <c r="B2" s="2" t="s">
        <v>314</v>
      </c>
      <c r="C2" s="2" t="s">
        <v>27</v>
      </c>
      <c r="D2" s="2" t="s">
        <v>23</v>
      </c>
      <c r="E2" s="2" t="s">
        <v>15</v>
      </c>
      <c r="F2" s="2" t="s">
        <v>16</v>
      </c>
      <c r="G2" s="2" t="s">
        <v>17</v>
      </c>
      <c r="H2" s="2" t="s">
        <v>17</v>
      </c>
      <c r="I2" s="2" t="s">
        <v>18</v>
      </c>
      <c r="J2" s="2" t="s">
        <v>18</v>
      </c>
      <c r="K2" s="2" t="s">
        <v>315</v>
      </c>
      <c r="L2" s="2" t="s">
        <v>316</v>
      </c>
    </row>
    <row r="3">
      <c r="A3" s="1">
        <v>42693.31331145833</v>
      </c>
      <c r="B3" s="2" t="s">
        <v>317</v>
      </c>
      <c r="C3" s="2" t="s">
        <v>13</v>
      </c>
      <c r="D3" s="2" t="s">
        <v>23</v>
      </c>
      <c r="E3" s="2" t="s">
        <v>15</v>
      </c>
      <c r="F3" s="2" t="s">
        <v>16</v>
      </c>
      <c r="G3" s="2" t="s">
        <v>17</v>
      </c>
      <c r="H3" s="2" t="s">
        <v>17</v>
      </c>
      <c r="I3" s="2" t="s">
        <v>18</v>
      </c>
      <c r="J3" s="2" t="s">
        <v>18</v>
      </c>
      <c r="K3" s="2" t="s">
        <v>318</v>
      </c>
      <c r="L3" s="2" t="s">
        <v>319</v>
      </c>
    </row>
    <row r="4">
      <c r="A4" s="1">
        <v>42704.33509342592</v>
      </c>
      <c r="B4" s="2" t="s">
        <v>11</v>
      </c>
      <c r="C4" s="2" t="s">
        <v>13</v>
      </c>
      <c r="D4" s="2" t="s">
        <v>14</v>
      </c>
      <c r="E4" s="2" t="s">
        <v>15</v>
      </c>
      <c r="F4" s="2" t="s">
        <v>16</v>
      </c>
      <c r="G4" s="2" t="s">
        <v>16</v>
      </c>
      <c r="H4" s="2" t="s">
        <v>17</v>
      </c>
      <c r="I4" s="2" t="s">
        <v>18</v>
      </c>
      <c r="K4" s="2" t="s">
        <v>19</v>
      </c>
      <c r="L4" s="2" t="s">
        <v>20</v>
      </c>
    </row>
    <row r="5">
      <c r="A5" s="1">
        <v>42704.34361134259</v>
      </c>
      <c r="B5" s="2" t="s">
        <v>11</v>
      </c>
      <c r="C5" s="2" t="s">
        <v>13</v>
      </c>
      <c r="D5" s="2" t="s">
        <v>14</v>
      </c>
      <c r="E5" s="2" t="s">
        <v>15</v>
      </c>
      <c r="F5" s="2" t="s">
        <v>16</v>
      </c>
      <c r="G5" s="2" t="s">
        <v>17</v>
      </c>
      <c r="H5" s="2" t="s">
        <v>16</v>
      </c>
      <c r="I5" s="2" t="s">
        <v>18</v>
      </c>
      <c r="K5" s="2" t="s">
        <v>21</v>
      </c>
      <c r="L5" s="2" t="s">
        <v>22</v>
      </c>
    </row>
    <row r="6">
      <c r="A6" s="1">
        <v>42704.435034317125</v>
      </c>
      <c r="B6" s="2" t="s">
        <v>11</v>
      </c>
      <c r="C6" s="2" t="s">
        <v>13</v>
      </c>
      <c r="D6" s="2" t="s">
        <v>23</v>
      </c>
      <c r="E6" s="2" t="s">
        <v>15</v>
      </c>
      <c r="F6" s="2" t="s">
        <v>16</v>
      </c>
      <c r="G6" s="2" t="s">
        <v>17</v>
      </c>
      <c r="H6" s="2" t="s">
        <v>24</v>
      </c>
      <c r="I6" s="2" t="s">
        <v>18</v>
      </c>
      <c r="K6" s="2" t="s">
        <v>25</v>
      </c>
      <c r="L6" s="2" t="s">
        <v>26</v>
      </c>
    </row>
    <row r="7">
      <c r="A7" s="1">
        <v>42704.50423910879</v>
      </c>
      <c r="B7" s="2" t="s">
        <v>11</v>
      </c>
      <c r="C7" s="2" t="s">
        <v>27</v>
      </c>
      <c r="D7" s="2" t="s">
        <v>28</v>
      </c>
      <c r="E7" s="2" t="s">
        <v>15</v>
      </c>
      <c r="F7" s="2" t="s">
        <v>16</v>
      </c>
      <c r="G7" s="2" t="s">
        <v>16</v>
      </c>
      <c r="H7" s="2" t="s">
        <v>16</v>
      </c>
      <c r="I7" s="2" t="s">
        <v>18</v>
      </c>
      <c r="K7" s="2" t="s">
        <v>29</v>
      </c>
      <c r="L7" s="2" t="s">
        <v>30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 width="26.29"/>
    <col customWidth="1" min="2" max="10" width="21.57"/>
    <col customWidth="1" min="11" max="11" width="25.14"/>
    <col customWidth="1" min="12" max="12" width="21.57"/>
  </cols>
  <sheetData>
    <row r="1">
      <c r="A1" t="s">
        <v>0</v>
      </c>
      <c r="B1" s="2" t="s">
        <v>62</v>
      </c>
      <c r="C1" s="2" t="s">
        <v>63</v>
      </c>
      <c r="D1" s="2" t="s">
        <v>64</v>
      </c>
      <c r="E1" s="2" t="s">
        <v>65</v>
      </c>
      <c r="F1" s="2" t="s">
        <v>66</v>
      </c>
      <c r="G1" s="2" t="s">
        <v>67</v>
      </c>
      <c r="H1" s="2" t="s">
        <v>68</v>
      </c>
      <c r="I1" s="2" t="s">
        <v>69</v>
      </c>
      <c r="J1" s="2" t="s">
        <v>70</v>
      </c>
      <c r="K1" s="2" t="s">
        <v>71</v>
      </c>
      <c r="L1" s="2" t="s">
        <v>72</v>
      </c>
    </row>
    <row r="2">
      <c r="A2" s="1">
        <v>42692.710002719905</v>
      </c>
      <c r="B2" s="2" t="s">
        <v>74</v>
      </c>
      <c r="C2" s="2" t="s">
        <v>74</v>
      </c>
      <c r="D2" s="2" t="s">
        <v>75</v>
      </c>
      <c r="E2" s="2" t="s">
        <v>76</v>
      </c>
      <c r="F2" s="2" t="s">
        <v>76</v>
      </c>
      <c r="G2" s="2" t="s">
        <v>75</v>
      </c>
      <c r="H2" s="2" t="s">
        <v>75</v>
      </c>
      <c r="I2" s="2" t="s">
        <v>74</v>
      </c>
      <c r="J2" s="2" t="s">
        <v>74</v>
      </c>
      <c r="K2" s="2" t="s">
        <v>74</v>
      </c>
      <c r="L2" s="2" t="s">
        <v>316</v>
      </c>
    </row>
    <row r="3">
      <c r="A3" s="1">
        <v>42699.19806542824</v>
      </c>
      <c r="B3" s="2" t="s">
        <v>74</v>
      </c>
      <c r="C3" s="2" t="s">
        <v>76</v>
      </c>
      <c r="D3" s="2" t="s">
        <v>76</v>
      </c>
      <c r="E3" s="2" t="s">
        <v>76</v>
      </c>
      <c r="F3" s="2" t="s">
        <v>76</v>
      </c>
      <c r="G3" s="2" t="s">
        <v>76</v>
      </c>
      <c r="H3" s="2" t="s">
        <v>76</v>
      </c>
      <c r="I3" s="2" t="s">
        <v>76</v>
      </c>
      <c r="J3" s="2" t="s">
        <v>76</v>
      </c>
      <c r="K3" s="2" t="s">
        <v>76</v>
      </c>
      <c r="L3" s="2" t="s">
        <v>600</v>
      </c>
    </row>
    <row r="4">
      <c r="A4" s="1">
        <v>42704.33853854166</v>
      </c>
      <c r="B4" s="2" t="s">
        <v>73</v>
      </c>
      <c r="C4" s="2" t="s">
        <v>74</v>
      </c>
      <c r="D4" s="2" t="s">
        <v>75</v>
      </c>
      <c r="E4" s="2" t="s">
        <v>74</v>
      </c>
      <c r="F4" s="2" t="s">
        <v>74</v>
      </c>
      <c r="G4" s="2" t="s">
        <v>76</v>
      </c>
      <c r="H4" s="2" t="s">
        <v>75</v>
      </c>
      <c r="I4" s="2" t="s">
        <v>77</v>
      </c>
      <c r="J4" s="2" t="s">
        <v>75</v>
      </c>
      <c r="K4" s="2" t="s">
        <v>74</v>
      </c>
      <c r="L4" s="2" t="s">
        <v>20</v>
      </c>
    </row>
    <row r="5">
      <c r="A5" s="1">
        <v>42704.348591076385</v>
      </c>
      <c r="B5" s="2" t="s">
        <v>73</v>
      </c>
      <c r="C5" s="2" t="s">
        <v>77</v>
      </c>
      <c r="D5" s="2" t="s">
        <v>73</v>
      </c>
      <c r="E5" s="2" t="s">
        <v>77</v>
      </c>
      <c r="F5" s="2" t="s">
        <v>73</v>
      </c>
      <c r="G5" s="2" t="s">
        <v>77</v>
      </c>
      <c r="H5" s="2" t="s">
        <v>73</v>
      </c>
      <c r="I5" s="2" t="s">
        <v>77</v>
      </c>
      <c r="J5" s="2" t="s">
        <v>73</v>
      </c>
      <c r="K5" s="2" t="s">
        <v>73</v>
      </c>
      <c r="L5" s="2" t="s">
        <v>22</v>
      </c>
    </row>
    <row r="6">
      <c r="A6" s="1">
        <v>42704.43836782407</v>
      </c>
      <c r="B6" s="2" t="s">
        <v>73</v>
      </c>
      <c r="C6" s="2" t="s">
        <v>74</v>
      </c>
      <c r="D6" s="2" t="s">
        <v>73</v>
      </c>
      <c r="E6" s="2" t="s">
        <v>76</v>
      </c>
      <c r="F6" s="2" t="s">
        <v>75</v>
      </c>
      <c r="G6" s="2" t="s">
        <v>74</v>
      </c>
      <c r="H6" s="2" t="s">
        <v>73</v>
      </c>
      <c r="I6" s="2" t="s">
        <v>77</v>
      </c>
      <c r="J6" s="2" t="s">
        <v>76</v>
      </c>
      <c r="K6" s="2" t="s">
        <v>74</v>
      </c>
      <c r="L6" s="2" t="s">
        <v>26</v>
      </c>
    </row>
    <row r="7">
      <c r="A7" s="1">
        <v>42704.50706232639</v>
      </c>
      <c r="B7" s="2" t="s">
        <v>74</v>
      </c>
      <c r="C7" s="2" t="s">
        <v>75</v>
      </c>
      <c r="D7" s="2" t="s">
        <v>74</v>
      </c>
      <c r="E7" s="2" t="s">
        <v>75</v>
      </c>
      <c r="F7" s="2" t="s">
        <v>74</v>
      </c>
      <c r="G7" s="2" t="s">
        <v>76</v>
      </c>
      <c r="H7" s="2" t="s">
        <v>75</v>
      </c>
      <c r="I7" s="2" t="s">
        <v>75</v>
      </c>
      <c r="J7" s="2" t="s">
        <v>76</v>
      </c>
      <c r="K7" s="2" t="s">
        <v>74</v>
      </c>
      <c r="L7" s="2" t="s">
        <v>30</v>
      </c>
    </row>
    <row r="8">
      <c r="B8" s="267" t="s">
        <v>74</v>
      </c>
      <c r="C8" s="267" t="s">
        <v>76</v>
      </c>
      <c r="D8" s="267" t="s">
        <v>75</v>
      </c>
      <c r="E8" s="267" t="s">
        <v>76</v>
      </c>
      <c r="F8" s="267" t="s">
        <v>601</v>
      </c>
      <c r="G8" s="267" t="s">
        <v>76</v>
      </c>
      <c r="H8" s="267" t="s">
        <v>601</v>
      </c>
      <c r="I8" s="267" t="s">
        <v>76</v>
      </c>
      <c r="J8" s="267" t="s">
        <v>601</v>
      </c>
      <c r="K8" s="267" t="s">
        <v>76</v>
      </c>
    </row>
    <row r="9">
      <c r="B9" s="267" t="s">
        <v>74</v>
      </c>
      <c r="C9" s="267" t="s">
        <v>74</v>
      </c>
      <c r="D9" s="267" t="s">
        <v>74</v>
      </c>
      <c r="E9" s="267" t="s">
        <v>74</v>
      </c>
      <c r="F9" s="267" t="s">
        <v>602</v>
      </c>
      <c r="G9" s="267" t="s">
        <v>74</v>
      </c>
      <c r="H9" s="267" t="s">
        <v>602</v>
      </c>
      <c r="I9" s="267" t="s">
        <v>74</v>
      </c>
      <c r="J9" s="267" t="s">
        <v>602</v>
      </c>
      <c r="K9" s="267" t="s">
        <v>74</v>
      </c>
    </row>
    <row r="10">
      <c r="B10" s="267" t="s">
        <v>75</v>
      </c>
      <c r="C10" s="267" t="s">
        <v>75</v>
      </c>
      <c r="D10" s="267" t="s">
        <v>74</v>
      </c>
      <c r="E10" s="267" t="s">
        <v>75</v>
      </c>
      <c r="F10" s="267" t="s">
        <v>76</v>
      </c>
      <c r="G10" s="267" t="s">
        <v>75</v>
      </c>
      <c r="H10" s="267" t="s">
        <v>76</v>
      </c>
      <c r="I10" s="267" t="s">
        <v>75</v>
      </c>
      <c r="J10" s="267" t="s">
        <v>76</v>
      </c>
      <c r="K10" s="267" t="s">
        <v>75</v>
      </c>
    </row>
    <row r="11">
      <c r="B11" s="267" t="s">
        <v>75</v>
      </c>
      <c r="C11" s="267" t="s">
        <v>75</v>
      </c>
      <c r="D11" s="267" t="s">
        <v>601</v>
      </c>
      <c r="E11" s="267" t="s">
        <v>75</v>
      </c>
      <c r="F11" s="267" t="s">
        <v>76</v>
      </c>
      <c r="G11" s="267" t="s">
        <v>75</v>
      </c>
      <c r="H11" s="267" t="s">
        <v>76</v>
      </c>
      <c r="I11" s="267" t="s">
        <v>75</v>
      </c>
      <c r="J11" s="267" t="s">
        <v>76</v>
      </c>
      <c r="K11" s="267" t="s">
        <v>75</v>
      </c>
    </row>
    <row r="12">
      <c r="B12" s="2" t="s">
        <v>76</v>
      </c>
      <c r="C12" s="2" t="s">
        <v>74</v>
      </c>
      <c r="D12" s="2" t="s">
        <v>75</v>
      </c>
      <c r="E12" s="2" t="s">
        <v>76</v>
      </c>
      <c r="F12" s="2" t="s">
        <v>76</v>
      </c>
      <c r="G12" s="2" t="s">
        <v>75</v>
      </c>
      <c r="H12" s="2" t="s">
        <v>75</v>
      </c>
      <c r="I12" s="2" t="s">
        <v>74</v>
      </c>
      <c r="J12" s="2" t="s">
        <v>74</v>
      </c>
      <c r="K12" s="2" t="s">
        <v>74</v>
      </c>
    </row>
    <row r="13">
      <c r="B13" s="267" t="s">
        <v>76</v>
      </c>
      <c r="C13" s="267" t="s">
        <v>76</v>
      </c>
      <c r="D13" s="267" t="s">
        <v>75</v>
      </c>
      <c r="E13" s="267" t="s">
        <v>76</v>
      </c>
      <c r="F13" s="267" t="s">
        <v>601</v>
      </c>
      <c r="G13" s="267" t="s">
        <v>76</v>
      </c>
      <c r="H13" s="267" t="s">
        <v>601</v>
      </c>
      <c r="I13" s="267" t="s">
        <v>76</v>
      </c>
      <c r="J13" s="267" t="s">
        <v>601</v>
      </c>
      <c r="K13" s="267" t="s">
        <v>76</v>
      </c>
    </row>
    <row r="14">
      <c r="B14" s="267" t="s">
        <v>74</v>
      </c>
      <c r="C14" s="267" t="s">
        <v>74</v>
      </c>
      <c r="D14" s="267" t="s">
        <v>74</v>
      </c>
      <c r="E14" s="267" t="s">
        <v>74</v>
      </c>
      <c r="F14" s="267" t="s">
        <v>602</v>
      </c>
      <c r="G14" s="267" t="s">
        <v>74</v>
      </c>
      <c r="H14" s="267" t="s">
        <v>602</v>
      </c>
      <c r="I14" s="267" t="s">
        <v>74</v>
      </c>
      <c r="J14" s="267" t="s">
        <v>602</v>
      </c>
      <c r="K14" s="267" t="s">
        <v>74</v>
      </c>
    </row>
    <row r="15">
      <c r="B15" s="267" t="s">
        <v>75</v>
      </c>
      <c r="C15" s="267" t="s">
        <v>75</v>
      </c>
      <c r="D15" s="267" t="s">
        <v>74</v>
      </c>
      <c r="E15" s="267" t="s">
        <v>75</v>
      </c>
      <c r="F15" s="267" t="s">
        <v>76</v>
      </c>
      <c r="G15" s="267" t="s">
        <v>75</v>
      </c>
      <c r="H15" s="267" t="s">
        <v>76</v>
      </c>
      <c r="I15" s="267" t="s">
        <v>75</v>
      </c>
      <c r="J15" s="267" t="s">
        <v>76</v>
      </c>
      <c r="K15" s="267" t="s">
        <v>75</v>
      </c>
    </row>
    <row r="16">
      <c r="B16" s="267" t="s">
        <v>75</v>
      </c>
      <c r="C16" s="267" t="s">
        <v>75</v>
      </c>
      <c r="D16" s="267" t="s">
        <v>601</v>
      </c>
      <c r="E16" s="267" t="s">
        <v>75</v>
      </c>
      <c r="F16" s="267" t="s">
        <v>76</v>
      </c>
      <c r="G16" s="267" t="s">
        <v>75</v>
      </c>
      <c r="H16" s="267" t="s">
        <v>76</v>
      </c>
      <c r="I16" s="267" t="s">
        <v>75</v>
      </c>
      <c r="J16" s="267" t="s">
        <v>76</v>
      </c>
      <c r="K16" s="267" t="s">
        <v>75</v>
      </c>
    </row>
    <row r="17">
      <c r="A17" s="23" t="s">
        <v>78</v>
      </c>
      <c r="B17" s="24">
        <v>1.0</v>
      </c>
      <c r="C17" s="24">
        <v>2.0</v>
      </c>
      <c r="D17" s="24">
        <v>3.0</v>
      </c>
      <c r="E17" s="24">
        <v>4.0</v>
      </c>
      <c r="F17" s="24">
        <v>5.0</v>
      </c>
      <c r="G17" s="24">
        <v>6.0</v>
      </c>
      <c r="H17" s="24">
        <v>7.0</v>
      </c>
      <c r="I17" s="24">
        <v>8.0</v>
      </c>
      <c r="J17" s="24">
        <v>9.0</v>
      </c>
      <c r="K17" s="24">
        <v>10.0</v>
      </c>
    </row>
    <row r="18" ht="15.75" customHeight="1">
      <c r="A18" s="25" t="s">
        <v>79</v>
      </c>
      <c r="B18" s="268">
        <v>2.0</v>
      </c>
      <c r="C18" s="26">
        <v>2.0</v>
      </c>
      <c r="D18" s="26">
        <v>4.0</v>
      </c>
      <c r="E18" s="26">
        <v>3.0</v>
      </c>
      <c r="F18" s="26">
        <v>3.0</v>
      </c>
      <c r="G18" s="26">
        <v>4.0</v>
      </c>
      <c r="H18" s="26">
        <v>4.0</v>
      </c>
      <c r="I18" s="26">
        <v>2.0</v>
      </c>
      <c r="J18" s="26">
        <v>2.0</v>
      </c>
      <c r="K18" s="26">
        <v>2.0</v>
      </c>
      <c r="L18" s="2"/>
      <c r="M18" s="2"/>
      <c r="P18" s="2"/>
      <c r="Q18" s="2"/>
    </row>
    <row r="19">
      <c r="A19" s="27"/>
      <c r="B19" s="26">
        <v>2.0</v>
      </c>
      <c r="C19" s="26">
        <v>3.0</v>
      </c>
      <c r="D19" s="26">
        <v>4.0</v>
      </c>
      <c r="E19" s="26">
        <v>3.0</v>
      </c>
      <c r="F19" s="26">
        <v>1.0</v>
      </c>
      <c r="G19" s="26">
        <v>3.0</v>
      </c>
      <c r="H19" s="26">
        <v>1.0</v>
      </c>
      <c r="I19" s="26">
        <v>3.0</v>
      </c>
      <c r="J19" s="26">
        <v>1.0</v>
      </c>
      <c r="K19" s="26">
        <v>3.0</v>
      </c>
      <c r="L19" s="2"/>
      <c r="M19" s="2"/>
      <c r="P19" s="2"/>
      <c r="Q19" s="2"/>
    </row>
    <row r="20">
      <c r="A20" s="27"/>
      <c r="B20" s="268">
        <v>2.0</v>
      </c>
      <c r="C20" s="26">
        <v>2.0</v>
      </c>
      <c r="D20" s="26">
        <v>2.0</v>
      </c>
      <c r="E20" s="26">
        <v>2.0</v>
      </c>
      <c r="F20" s="26">
        <v>5.0</v>
      </c>
      <c r="G20" s="26">
        <v>2.0</v>
      </c>
      <c r="H20" s="26">
        <v>5.0</v>
      </c>
      <c r="I20" s="26">
        <v>2.0</v>
      </c>
      <c r="J20" s="26">
        <v>5.0</v>
      </c>
      <c r="K20" s="26">
        <v>2.0</v>
      </c>
      <c r="L20" s="2"/>
      <c r="M20" s="2"/>
      <c r="P20" s="2"/>
      <c r="Q20" s="2"/>
    </row>
    <row r="21">
      <c r="A21" s="27"/>
      <c r="B21" s="26">
        <v>4.0</v>
      </c>
      <c r="C21" s="26">
        <v>4.0</v>
      </c>
      <c r="D21" s="26">
        <v>2.0</v>
      </c>
      <c r="E21" s="26">
        <v>4.0</v>
      </c>
      <c r="F21" s="26">
        <v>3.0</v>
      </c>
      <c r="G21" s="26">
        <v>4.0</v>
      </c>
      <c r="H21" s="26">
        <v>3.0</v>
      </c>
      <c r="I21" s="26">
        <v>4.0</v>
      </c>
      <c r="J21" s="26">
        <v>3.0</v>
      </c>
      <c r="K21" s="26">
        <v>4.0</v>
      </c>
      <c r="L21" s="2"/>
      <c r="M21" s="2"/>
      <c r="P21" s="2"/>
      <c r="Q21" s="2"/>
    </row>
    <row r="22">
      <c r="A22" s="27"/>
      <c r="B22" s="26">
        <v>4.0</v>
      </c>
      <c r="C22" s="26">
        <v>4.0</v>
      </c>
      <c r="D22" s="26">
        <v>1.0</v>
      </c>
      <c r="E22" s="26">
        <v>4.0</v>
      </c>
      <c r="F22" s="26">
        <v>3.0</v>
      </c>
      <c r="G22" s="26">
        <v>4.0</v>
      </c>
      <c r="H22" s="26">
        <v>3.0</v>
      </c>
      <c r="I22" s="26">
        <v>4.0</v>
      </c>
      <c r="J22" s="26">
        <v>3.0</v>
      </c>
      <c r="K22" s="26">
        <v>4.0</v>
      </c>
      <c r="L22" s="2"/>
      <c r="M22" s="2"/>
      <c r="P22" s="2"/>
      <c r="Q22" s="2"/>
    </row>
    <row r="23">
      <c r="A23" s="27"/>
      <c r="B23" s="26">
        <v>3.0</v>
      </c>
      <c r="C23" s="26">
        <v>2.0</v>
      </c>
      <c r="D23" s="26">
        <v>4.0</v>
      </c>
      <c r="E23" s="26">
        <v>3.0</v>
      </c>
      <c r="F23" s="26">
        <v>3.0</v>
      </c>
      <c r="G23" s="26">
        <v>4.0</v>
      </c>
      <c r="H23" s="26">
        <v>4.0</v>
      </c>
      <c r="I23" s="26">
        <v>2.0</v>
      </c>
      <c r="J23" s="26">
        <v>2.0</v>
      </c>
      <c r="K23" s="26">
        <v>2.0</v>
      </c>
      <c r="L23" s="2"/>
      <c r="M23" s="2"/>
      <c r="P23" s="2"/>
      <c r="Q23" s="2"/>
    </row>
    <row r="24">
      <c r="A24" s="27"/>
      <c r="B24" s="26">
        <v>3.0</v>
      </c>
      <c r="C24" s="26">
        <v>3.0</v>
      </c>
      <c r="D24" s="26">
        <v>4.0</v>
      </c>
      <c r="E24" s="26">
        <v>3.0</v>
      </c>
      <c r="F24" s="26">
        <v>1.0</v>
      </c>
      <c r="G24" s="26">
        <v>3.0</v>
      </c>
      <c r="H24" s="26">
        <v>1.0</v>
      </c>
      <c r="I24" s="26">
        <v>3.0</v>
      </c>
      <c r="J24" s="26">
        <v>1.0</v>
      </c>
      <c r="K24" s="26">
        <v>3.0</v>
      </c>
      <c r="L24" s="2"/>
      <c r="M24" s="2"/>
      <c r="P24" s="2"/>
      <c r="Q24" s="2"/>
    </row>
    <row r="25">
      <c r="A25" s="27"/>
      <c r="B25" s="26">
        <v>2.0</v>
      </c>
      <c r="C25" s="26">
        <v>2.0</v>
      </c>
      <c r="D25" s="26">
        <v>2.0</v>
      </c>
      <c r="E25" s="26">
        <v>2.0</v>
      </c>
      <c r="F25" s="26">
        <v>5.0</v>
      </c>
      <c r="G25" s="26">
        <v>2.0</v>
      </c>
      <c r="H25" s="26">
        <v>5.0</v>
      </c>
      <c r="I25" s="26">
        <v>2.0</v>
      </c>
      <c r="J25" s="26">
        <v>5.0</v>
      </c>
      <c r="K25" s="26">
        <v>2.0</v>
      </c>
      <c r="L25" s="2"/>
      <c r="M25" s="2"/>
      <c r="P25" s="2"/>
      <c r="Q25" s="2"/>
    </row>
    <row r="26">
      <c r="A26" s="27"/>
      <c r="B26" s="26">
        <v>4.0</v>
      </c>
      <c r="C26" s="26">
        <v>4.0</v>
      </c>
      <c r="D26" s="26">
        <v>2.0</v>
      </c>
      <c r="E26" s="26">
        <v>4.0</v>
      </c>
      <c r="F26" s="26">
        <v>3.0</v>
      </c>
      <c r="G26" s="26">
        <v>4.0</v>
      </c>
      <c r="H26" s="26">
        <v>3.0</v>
      </c>
      <c r="I26" s="26">
        <v>4.0</v>
      </c>
      <c r="J26" s="26">
        <v>3.0</v>
      </c>
      <c r="K26" s="26">
        <v>4.0</v>
      </c>
      <c r="L26" s="2"/>
      <c r="M26" s="2"/>
      <c r="P26" s="2"/>
      <c r="Q26" s="2"/>
    </row>
    <row r="27">
      <c r="A27" s="16"/>
      <c r="B27" s="26">
        <v>4.0</v>
      </c>
      <c r="C27" s="26">
        <v>4.0</v>
      </c>
      <c r="D27" s="26">
        <v>1.0</v>
      </c>
      <c r="E27" s="26">
        <v>4.0</v>
      </c>
      <c r="F27" s="26">
        <v>3.0</v>
      </c>
      <c r="G27" s="26">
        <v>4.0</v>
      </c>
      <c r="H27" s="26">
        <v>3.0</v>
      </c>
      <c r="I27" s="26">
        <v>4.0</v>
      </c>
      <c r="J27" s="26">
        <v>3.0</v>
      </c>
      <c r="K27" s="26">
        <v>4.0</v>
      </c>
      <c r="L27" s="2"/>
      <c r="M27" s="2"/>
      <c r="P27" s="2"/>
      <c r="Q27" s="2"/>
    </row>
    <row r="28">
      <c r="A28" s="23" t="s">
        <v>81</v>
      </c>
      <c r="B28" s="24">
        <v>-1.0</v>
      </c>
      <c r="C28" s="24">
        <v>-5.0</v>
      </c>
      <c r="D28" s="24">
        <v>-1.0</v>
      </c>
      <c r="E28" s="24">
        <v>-5.0</v>
      </c>
      <c r="F28" s="24">
        <v>-1.0</v>
      </c>
      <c r="G28" s="24">
        <v>-5.0</v>
      </c>
      <c r="H28" s="24">
        <v>-1.0</v>
      </c>
      <c r="I28" s="24">
        <v>-5.0</v>
      </c>
      <c r="J28" s="24">
        <v>-1.0</v>
      </c>
      <c r="K28" s="24">
        <v>-5.0</v>
      </c>
      <c r="L28" s="28" t="s">
        <v>82</v>
      </c>
    </row>
    <row r="29">
      <c r="A29" s="29" t="s">
        <v>83</v>
      </c>
      <c r="B29" s="31">
        <f t="shared" ref="B29:B38" si="1">B18-1</f>
        <v>1</v>
      </c>
      <c r="C29" s="31">
        <f t="shared" ref="C29:C38" si="2">5-C18</f>
        <v>3</v>
      </c>
      <c r="D29" s="26">
        <f t="shared" ref="D29:D38" si="3">D18-1</f>
        <v>3</v>
      </c>
      <c r="E29" s="31">
        <f t="shared" ref="E29:E38" si="4">5-E18</f>
        <v>2</v>
      </c>
      <c r="F29" s="31">
        <f t="shared" ref="F29:F38" si="5">F18-1</f>
        <v>2</v>
      </c>
      <c r="G29" s="31">
        <f t="shared" ref="G29:G38" si="6">5-G18</f>
        <v>1</v>
      </c>
      <c r="H29" s="31">
        <f t="shared" ref="H29:H38" si="7">H18-1</f>
        <v>3</v>
      </c>
      <c r="I29" s="31">
        <f t="shared" ref="I29:I38" si="8">5-I18</f>
        <v>3</v>
      </c>
      <c r="J29" s="31">
        <f t="shared" ref="J29:J38" si="9">J18-1</f>
        <v>1</v>
      </c>
      <c r="K29" s="31">
        <f t="shared" ref="K29:K38" si="10">5-K18</f>
        <v>3</v>
      </c>
      <c r="L29" s="32">
        <f t="shared" ref="L29:L38" si="11">SUM(B29:K29)*2.5</f>
        <v>55</v>
      </c>
    </row>
    <row r="30">
      <c r="A30" s="27"/>
      <c r="B30" s="31">
        <f t="shared" si="1"/>
        <v>1</v>
      </c>
      <c r="C30" s="31">
        <f t="shared" si="2"/>
        <v>2</v>
      </c>
      <c r="D30" s="26">
        <f t="shared" si="3"/>
        <v>3</v>
      </c>
      <c r="E30" s="31">
        <f t="shared" si="4"/>
        <v>2</v>
      </c>
      <c r="F30" s="31">
        <f t="shared" si="5"/>
        <v>0</v>
      </c>
      <c r="G30" s="31">
        <f t="shared" si="6"/>
        <v>2</v>
      </c>
      <c r="H30" s="31">
        <f t="shared" si="7"/>
        <v>0</v>
      </c>
      <c r="I30" s="31">
        <f t="shared" si="8"/>
        <v>2</v>
      </c>
      <c r="J30" s="31">
        <f t="shared" si="9"/>
        <v>0</v>
      </c>
      <c r="K30" s="31">
        <f t="shared" si="10"/>
        <v>2</v>
      </c>
      <c r="L30" s="32">
        <f t="shared" si="11"/>
        <v>35</v>
      </c>
    </row>
    <row r="31">
      <c r="A31" s="27"/>
      <c r="B31" s="31">
        <f t="shared" si="1"/>
        <v>1</v>
      </c>
      <c r="C31" s="31">
        <f t="shared" si="2"/>
        <v>3</v>
      </c>
      <c r="D31" s="26">
        <f t="shared" si="3"/>
        <v>1</v>
      </c>
      <c r="E31" s="31">
        <f t="shared" si="4"/>
        <v>3</v>
      </c>
      <c r="F31" s="31">
        <f t="shared" si="5"/>
        <v>4</v>
      </c>
      <c r="G31" s="31">
        <f t="shared" si="6"/>
        <v>3</v>
      </c>
      <c r="H31" s="31">
        <f t="shared" si="7"/>
        <v>4</v>
      </c>
      <c r="I31" s="31">
        <f t="shared" si="8"/>
        <v>3</v>
      </c>
      <c r="J31" s="31">
        <f t="shared" si="9"/>
        <v>4</v>
      </c>
      <c r="K31" s="31">
        <f t="shared" si="10"/>
        <v>3</v>
      </c>
      <c r="L31" s="32">
        <f t="shared" si="11"/>
        <v>72.5</v>
      </c>
    </row>
    <row r="32">
      <c r="A32" s="27"/>
      <c r="B32" s="31">
        <f t="shared" si="1"/>
        <v>3</v>
      </c>
      <c r="C32" s="31">
        <f t="shared" si="2"/>
        <v>1</v>
      </c>
      <c r="D32" s="26">
        <f t="shared" si="3"/>
        <v>1</v>
      </c>
      <c r="E32" s="31">
        <f t="shared" si="4"/>
        <v>1</v>
      </c>
      <c r="F32" s="31">
        <f t="shared" si="5"/>
        <v>2</v>
      </c>
      <c r="G32" s="31">
        <f t="shared" si="6"/>
        <v>1</v>
      </c>
      <c r="H32" s="31">
        <f t="shared" si="7"/>
        <v>2</v>
      </c>
      <c r="I32" s="31">
        <f t="shared" si="8"/>
        <v>1</v>
      </c>
      <c r="J32" s="31">
        <f t="shared" si="9"/>
        <v>2</v>
      </c>
      <c r="K32" s="31">
        <f t="shared" si="10"/>
        <v>1</v>
      </c>
      <c r="L32" s="32">
        <f t="shared" si="11"/>
        <v>37.5</v>
      </c>
    </row>
    <row r="33">
      <c r="A33" s="27"/>
      <c r="B33" s="31">
        <f t="shared" si="1"/>
        <v>3</v>
      </c>
      <c r="C33" s="31">
        <f t="shared" si="2"/>
        <v>1</v>
      </c>
      <c r="D33" s="26">
        <f t="shared" si="3"/>
        <v>0</v>
      </c>
      <c r="E33" s="31">
        <f t="shared" si="4"/>
        <v>1</v>
      </c>
      <c r="F33" s="31">
        <f t="shared" si="5"/>
        <v>2</v>
      </c>
      <c r="G33" s="31">
        <f t="shared" si="6"/>
        <v>1</v>
      </c>
      <c r="H33" s="31">
        <f t="shared" si="7"/>
        <v>2</v>
      </c>
      <c r="I33" s="31">
        <f t="shared" si="8"/>
        <v>1</v>
      </c>
      <c r="J33" s="31">
        <f t="shared" si="9"/>
        <v>2</v>
      </c>
      <c r="K33" s="31">
        <f t="shared" si="10"/>
        <v>1</v>
      </c>
      <c r="L33" s="32">
        <f t="shared" si="11"/>
        <v>35</v>
      </c>
    </row>
    <row r="34">
      <c r="A34" s="27"/>
      <c r="B34" s="31">
        <f t="shared" si="1"/>
        <v>2</v>
      </c>
      <c r="C34" s="31">
        <f t="shared" si="2"/>
        <v>3</v>
      </c>
      <c r="D34" s="26">
        <f t="shared" si="3"/>
        <v>3</v>
      </c>
      <c r="E34" s="31">
        <f t="shared" si="4"/>
        <v>2</v>
      </c>
      <c r="F34" s="31">
        <f t="shared" si="5"/>
        <v>2</v>
      </c>
      <c r="G34" s="31">
        <f t="shared" si="6"/>
        <v>1</v>
      </c>
      <c r="H34" s="31">
        <f t="shared" si="7"/>
        <v>3</v>
      </c>
      <c r="I34" s="31">
        <f t="shared" si="8"/>
        <v>3</v>
      </c>
      <c r="J34" s="31">
        <f t="shared" si="9"/>
        <v>1</v>
      </c>
      <c r="K34" s="31">
        <f t="shared" si="10"/>
        <v>3</v>
      </c>
      <c r="L34" s="32">
        <f t="shared" si="11"/>
        <v>57.5</v>
      </c>
    </row>
    <row r="35">
      <c r="A35" s="27"/>
      <c r="B35" s="31">
        <f t="shared" si="1"/>
        <v>2</v>
      </c>
      <c r="C35" s="31">
        <f t="shared" si="2"/>
        <v>2</v>
      </c>
      <c r="D35" s="26">
        <f t="shared" si="3"/>
        <v>3</v>
      </c>
      <c r="E35" s="31">
        <f t="shared" si="4"/>
        <v>2</v>
      </c>
      <c r="F35" s="31">
        <f t="shared" si="5"/>
        <v>0</v>
      </c>
      <c r="G35" s="31">
        <f t="shared" si="6"/>
        <v>2</v>
      </c>
      <c r="H35" s="31">
        <f t="shared" si="7"/>
        <v>0</v>
      </c>
      <c r="I35" s="31">
        <f t="shared" si="8"/>
        <v>2</v>
      </c>
      <c r="J35" s="31">
        <f t="shared" si="9"/>
        <v>0</v>
      </c>
      <c r="K35" s="31">
        <f t="shared" si="10"/>
        <v>2</v>
      </c>
      <c r="L35" s="32">
        <f t="shared" si="11"/>
        <v>37.5</v>
      </c>
    </row>
    <row r="36">
      <c r="A36" s="27"/>
      <c r="B36" s="31">
        <f t="shared" si="1"/>
        <v>1</v>
      </c>
      <c r="C36" s="31">
        <f t="shared" si="2"/>
        <v>3</v>
      </c>
      <c r="D36" s="26">
        <f t="shared" si="3"/>
        <v>1</v>
      </c>
      <c r="E36" s="31">
        <f t="shared" si="4"/>
        <v>3</v>
      </c>
      <c r="F36" s="31">
        <f t="shared" si="5"/>
        <v>4</v>
      </c>
      <c r="G36" s="31">
        <f t="shared" si="6"/>
        <v>3</v>
      </c>
      <c r="H36" s="31">
        <f t="shared" si="7"/>
        <v>4</v>
      </c>
      <c r="I36" s="31">
        <f t="shared" si="8"/>
        <v>3</v>
      </c>
      <c r="J36" s="31">
        <f t="shared" si="9"/>
        <v>4</v>
      </c>
      <c r="K36" s="31">
        <f t="shared" si="10"/>
        <v>3</v>
      </c>
      <c r="L36" s="32">
        <f t="shared" si="11"/>
        <v>72.5</v>
      </c>
    </row>
    <row r="37">
      <c r="A37" s="27"/>
      <c r="B37" s="31">
        <f t="shared" si="1"/>
        <v>3</v>
      </c>
      <c r="C37" s="31">
        <f t="shared" si="2"/>
        <v>1</v>
      </c>
      <c r="D37" s="26">
        <f t="shared" si="3"/>
        <v>1</v>
      </c>
      <c r="E37" s="31">
        <f t="shared" si="4"/>
        <v>1</v>
      </c>
      <c r="F37" s="31">
        <f t="shared" si="5"/>
        <v>2</v>
      </c>
      <c r="G37" s="31">
        <f t="shared" si="6"/>
        <v>1</v>
      </c>
      <c r="H37" s="31">
        <f t="shared" si="7"/>
        <v>2</v>
      </c>
      <c r="I37" s="31">
        <f t="shared" si="8"/>
        <v>1</v>
      </c>
      <c r="J37" s="31">
        <f t="shared" si="9"/>
        <v>2</v>
      </c>
      <c r="K37" s="31">
        <f t="shared" si="10"/>
        <v>1</v>
      </c>
      <c r="L37" s="32">
        <f t="shared" si="11"/>
        <v>37.5</v>
      </c>
    </row>
    <row r="38">
      <c r="A38" s="16"/>
      <c r="B38" s="31">
        <f t="shared" si="1"/>
        <v>3</v>
      </c>
      <c r="C38" s="31">
        <f t="shared" si="2"/>
        <v>1</v>
      </c>
      <c r="D38" s="26">
        <f t="shared" si="3"/>
        <v>0</v>
      </c>
      <c r="E38" s="31">
        <f t="shared" si="4"/>
        <v>1</v>
      </c>
      <c r="F38" s="31">
        <f t="shared" si="5"/>
        <v>2</v>
      </c>
      <c r="G38" s="31">
        <f t="shared" si="6"/>
        <v>1</v>
      </c>
      <c r="H38" s="31">
        <f t="shared" si="7"/>
        <v>2</v>
      </c>
      <c r="I38" s="31">
        <f t="shared" si="8"/>
        <v>1</v>
      </c>
      <c r="J38" s="31">
        <f t="shared" si="9"/>
        <v>2</v>
      </c>
      <c r="K38" s="31">
        <f t="shared" si="10"/>
        <v>1</v>
      </c>
      <c r="L38" s="32">
        <f t="shared" si="11"/>
        <v>35</v>
      </c>
    </row>
    <row r="39">
      <c r="A39" s="33" t="s">
        <v>85</v>
      </c>
      <c r="B39" s="34" t="s">
        <v>86</v>
      </c>
      <c r="K39" s="35" t="s">
        <v>87</v>
      </c>
      <c r="L39" s="36">
        <f>AVERAGE(L29:L38)</f>
        <v>47.5</v>
      </c>
    </row>
    <row r="40">
      <c r="K40" s="37"/>
      <c r="L40" s="38"/>
    </row>
    <row r="41">
      <c r="K41" s="39" t="s">
        <v>88</v>
      </c>
      <c r="L41" s="40">
        <f>STDEV(L29:L38)</f>
        <v>15.54563176</v>
      </c>
    </row>
    <row r="42">
      <c r="K42" s="41" t="s">
        <v>89</v>
      </c>
      <c r="L42" s="42">
        <f> L41 / SQRT(L46)</f>
        <v>4.915960401</v>
      </c>
    </row>
    <row r="43">
      <c r="K43" s="41" t="s">
        <v>90</v>
      </c>
      <c r="L43" s="43">
        <f>L42 * 2</f>
        <v>9.831920803</v>
      </c>
    </row>
    <row r="44">
      <c r="K44" s="44" t="s">
        <v>91</v>
      </c>
      <c r="L44" s="45">
        <f>L39+L43</f>
        <v>57.3319208</v>
      </c>
      <c r="M44" s="46">
        <f>L39-L43</f>
        <v>37.6680792</v>
      </c>
    </row>
    <row r="45">
      <c r="K45" s="44" t="s">
        <v>92</v>
      </c>
      <c r="L45" s="47"/>
    </row>
    <row r="46">
      <c r="K46" s="41" t="s">
        <v>93</v>
      </c>
      <c r="L46" s="48">
        <v>10.0</v>
      </c>
    </row>
    <row r="54">
      <c r="A54" s="34" t="s">
        <v>94</v>
      </c>
      <c r="B54" s="283" t="s">
        <v>607</v>
      </c>
      <c r="F54" s="2"/>
    </row>
    <row r="55">
      <c r="A55" s="284" t="s">
        <v>95</v>
      </c>
      <c r="B55" s="135"/>
      <c r="C55" s="135"/>
    </row>
  </sheetData>
  <mergeCells count="2">
    <mergeCell ref="A29:A38"/>
    <mergeCell ref="A18:A27"/>
  </mergeCells>
  <hyperlinks>
    <hyperlink r:id="rId1" ref="B54"/>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2" width="21.57"/>
  </cols>
  <sheetData>
    <row r="1">
      <c r="A1" t="s">
        <v>0</v>
      </c>
      <c r="B1" s="2" t="s">
        <v>62</v>
      </c>
      <c r="C1" s="2" t="s">
        <v>63</v>
      </c>
      <c r="D1" s="2" t="s">
        <v>64</v>
      </c>
      <c r="E1" s="2" t="s">
        <v>65</v>
      </c>
      <c r="F1" s="2" t="s">
        <v>66</v>
      </c>
      <c r="G1" s="2" t="s">
        <v>67</v>
      </c>
      <c r="H1" s="2" t="s">
        <v>68</v>
      </c>
      <c r="I1" s="2" t="s">
        <v>69</v>
      </c>
      <c r="J1" s="2" t="s">
        <v>70</v>
      </c>
      <c r="K1" s="2" t="s">
        <v>71</v>
      </c>
      <c r="L1" s="2" t="s">
        <v>80</v>
      </c>
    </row>
    <row r="2">
      <c r="A2" s="1">
        <v>42692.70769412037</v>
      </c>
      <c r="B2" s="2" t="s">
        <v>75</v>
      </c>
      <c r="C2" s="2" t="s">
        <v>76</v>
      </c>
      <c r="D2" s="2" t="s">
        <v>75</v>
      </c>
      <c r="E2" s="2" t="s">
        <v>76</v>
      </c>
      <c r="F2" s="2" t="s">
        <v>75</v>
      </c>
      <c r="G2" s="2" t="s">
        <v>74</v>
      </c>
      <c r="H2" s="2" t="s">
        <v>74</v>
      </c>
      <c r="I2" s="2" t="s">
        <v>74</v>
      </c>
      <c r="J2" s="2" t="s">
        <v>76</v>
      </c>
      <c r="K2" s="2" t="s">
        <v>74</v>
      </c>
      <c r="L2" s="2" t="s">
        <v>316</v>
      </c>
    </row>
    <row r="3">
      <c r="A3" s="1">
        <v>42704.341371250004</v>
      </c>
      <c r="B3" s="2" t="s">
        <v>75</v>
      </c>
      <c r="C3" s="2" t="s">
        <v>76</v>
      </c>
      <c r="D3" s="2" t="s">
        <v>76</v>
      </c>
      <c r="E3" s="2" t="s">
        <v>74</v>
      </c>
      <c r="F3" s="2" t="s">
        <v>76</v>
      </c>
      <c r="G3" s="2" t="s">
        <v>74</v>
      </c>
      <c r="H3" s="2" t="s">
        <v>75</v>
      </c>
      <c r="I3" s="2" t="s">
        <v>74</v>
      </c>
      <c r="J3" s="2" t="s">
        <v>76</v>
      </c>
      <c r="K3" s="2" t="s">
        <v>74</v>
      </c>
      <c r="L3" s="2" t="s">
        <v>20</v>
      </c>
    </row>
    <row r="4">
      <c r="A4" s="1">
        <v>42704.34924256944</v>
      </c>
      <c r="B4" s="2" t="s">
        <v>77</v>
      </c>
      <c r="C4" s="2" t="s">
        <v>73</v>
      </c>
      <c r="D4" s="2" t="s">
        <v>77</v>
      </c>
      <c r="E4" s="2" t="s">
        <v>75</v>
      </c>
      <c r="F4" s="2" t="s">
        <v>75</v>
      </c>
      <c r="G4" s="2" t="s">
        <v>75</v>
      </c>
      <c r="H4" s="2" t="s">
        <v>77</v>
      </c>
      <c r="I4" s="2" t="s">
        <v>74</v>
      </c>
      <c r="J4" s="2" t="s">
        <v>77</v>
      </c>
      <c r="K4" s="2" t="s">
        <v>73</v>
      </c>
      <c r="L4" s="2" t="s">
        <v>22</v>
      </c>
    </row>
    <row r="5">
      <c r="A5" s="1">
        <v>42704.44544106482</v>
      </c>
      <c r="B5" s="2" t="s">
        <v>76</v>
      </c>
      <c r="C5" s="2" t="s">
        <v>75</v>
      </c>
      <c r="D5" s="2" t="s">
        <v>74</v>
      </c>
      <c r="E5" s="2" t="s">
        <v>74</v>
      </c>
      <c r="F5" s="2" t="s">
        <v>75</v>
      </c>
      <c r="G5" s="2" t="s">
        <v>75</v>
      </c>
      <c r="H5" s="2" t="s">
        <v>74</v>
      </c>
      <c r="I5" s="2" t="s">
        <v>76</v>
      </c>
      <c r="J5" s="2" t="s">
        <v>75</v>
      </c>
      <c r="K5" s="2" t="s">
        <v>75</v>
      </c>
      <c r="L5" s="2" t="s">
        <v>26</v>
      </c>
    </row>
    <row r="6">
      <c r="A6" s="1">
        <v>42704.504748796295</v>
      </c>
      <c r="B6" s="2" t="s">
        <v>75</v>
      </c>
      <c r="C6" s="2" t="s">
        <v>74</v>
      </c>
      <c r="D6" s="2" t="s">
        <v>73</v>
      </c>
      <c r="E6" s="2" t="s">
        <v>77</v>
      </c>
      <c r="F6" s="2" t="s">
        <v>76</v>
      </c>
      <c r="G6" s="2" t="s">
        <v>74</v>
      </c>
      <c r="H6" s="2" t="s">
        <v>75</v>
      </c>
      <c r="I6" s="2" t="s">
        <v>74</v>
      </c>
      <c r="J6" s="2" t="s">
        <v>75</v>
      </c>
      <c r="K6" s="2" t="s">
        <v>77</v>
      </c>
      <c r="L6" s="2" t="s">
        <v>30</v>
      </c>
    </row>
    <row r="16">
      <c r="A16" s="23" t="s">
        <v>78</v>
      </c>
      <c r="B16" s="24">
        <v>1.0</v>
      </c>
      <c r="C16" s="24">
        <v>2.0</v>
      </c>
      <c r="D16" s="24">
        <v>3.0</v>
      </c>
      <c r="E16" s="24">
        <v>4.0</v>
      </c>
      <c r="F16" s="24">
        <v>5.0</v>
      </c>
      <c r="G16" s="24">
        <v>6.0</v>
      </c>
      <c r="H16" s="24">
        <v>7.0</v>
      </c>
      <c r="I16" s="24">
        <v>8.0</v>
      </c>
      <c r="J16" s="24">
        <v>9.0</v>
      </c>
      <c r="K16" s="24">
        <v>10.0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32" width="21.57"/>
  </cols>
  <sheetData>
    <row r="1">
      <c r="A1" t="s">
        <v>0</v>
      </c>
      <c r="B1" s="2" t="s">
        <v>113</v>
      </c>
      <c r="C1" t="s">
        <v>114</v>
      </c>
      <c r="D1" t="s">
        <v>114</v>
      </c>
      <c r="E1" t="s">
        <v>114</v>
      </c>
      <c r="F1" t="s">
        <v>114</v>
      </c>
      <c r="G1" t="s">
        <v>114</v>
      </c>
      <c r="H1" t="s">
        <v>114</v>
      </c>
      <c r="I1" t="s">
        <v>114</v>
      </c>
      <c r="J1" t="s">
        <v>114</v>
      </c>
      <c r="K1" t="s">
        <v>114</v>
      </c>
      <c r="L1" t="s">
        <v>114</v>
      </c>
      <c r="M1" t="s">
        <v>114</v>
      </c>
      <c r="N1" t="s">
        <v>114</v>
      </c>
      <c r="O1" t="s">
        <v>114</v>
      </c>
      <c r="P1" t="s">
        <v>114</v>
      </c>
      <c r="Q1" t="s">
        <v>114</v>
      </c>
      <c r="R1" t="s">
        <v>114</v>
      </c>
      <c r="S1" t="s">
        <v>114</v>
      </c>
      <c r="T1" t="s">
        <v>114</v>
      </c>
      <c r="U1" t="s">
        <v>114</v>
      </c>
      <c r="V1" t="s">
        <v>114</v>
      </c>
      <c r="W1" t="s">
        <v>114</v>
      </c>
      <c r="X1" t="s">
        <v>114</v>
      </c>
      <c r="Y1" t="s">
        <v>114</v>
      </c>
      <c r="Z1" t="s">
        <v>114</v>
      </c>
      <c r="AA1" t="s">
        <v>114</v>
      </c>
      <c r="AB1" t="s">
        <v>114</v>
      </c>
      <c r="AC1" t="s">
        <v>114</v>
      </c>
      <c r="AD1" s="2" t="s">
        <v>115</v>
      </c>
      <c r="AF1" s="290"/>
    </row>
    <row r="2">
      <c r="A2" s="1"/>
      <c r="B2" s="2">
        <v>2.0</v>
      </c>
      <c r="C2" s="2">
        <v>3.0</v>
      </c>
      <c r="D2" s="2">
        <v>3.0</v>
      </c>
      <c r="E2" s="2">
        <v>5.0</v>
      </c>
      <c r="F2" s="2">
        <v>4.0</v>
      </c>
      <c r="G2" s="2">
        <v>3.0</v>
      </c>
      <c r="H2" s="2">
        <v>3.0</v>
      </c>
      <c r="I2" s="2">
        <v>5.0</v>
      </c>
      <c r="J2" s="2">
        <v>4.0</v>
      </c>
      <c r="K2" s="2">
        <v>6.0</v>
      </c>
      <c r="L2" s="2">
        <v>2.0</v>
      </c>
      <c r="M2" s="2">
        <v>3.0</v>
      </c>
      <c r="N2" s="2">
        <v>4.0</v>
      </c>
      <c r="O2" s="2">
        <v>3.0</v>
      </c>
      <c r="P2" s="2">
        <v>3.0</v>
      </c>
      <c r="Q2" s="2">
        <v>2.0</v>
      </c>
      <c r="R2" s="2">
        <v>3.0</v>
      </c>
      <c r="S2" s="2">
        <v>3.0</v>
      </c>
      <c r="T2" s="2">
        <v>7.0</v>
      </c>
      <c r="U2" s="2">
        <v>3.0</v>
      </c>
      <c r="V2" s="2">
        <v>3.0</v>
      </c>
      <c r="W2" s="2">
        <v>4.0</v>
      </c>
      <c r="X2" s="2">
        <v>3.0</v>
      </c>
      <c r="Y2" s="2">
        <v>3.0</v>
      </c>
      <c r="Z2" s="2">
        <v>3.0</v>
      </c>
      <c r="AA2" s="2">
        <v>5.0</v>
      </c>
      <c r="AB2" s="2">
        <v>4.0</v>
      </c>
      <c r="AC2" s="2">
        <v>6.0</v>
      </c>
      <c r="AD2" s="2"/>
      <c r="AF2" s="167"/>
    </row>
    <row r="3">
      <c r="A3" s="1">
        <v>42704.33717637732</v>
      </c>
      <c r="B3" s="2">
        <v>1.0</v>
      </c>
      <c r="C3" s="2">
        <v>4.0</v>
      </c>
      <c r="D3" s="2">
        <v>1.0</v>
      </c>
      <c r="E3" s="2">
        <v>3.0</v>
      </c>
      <c r="F3" s="2">
        <v>2.0</v>
      </c>
      <c r="G3" s="2">
        <v>4.0</v>
      </c>
      <c r="H3" s="2">
        <v>6.0</v>
      </c>
      <c r="I3" s="2">
        <v>2.0</v>
      </c>
      <c r="J3" s="2">
        <v>2.0</v>
      </c>
      <c r="K3" s="2">
        <v>7.0</v>
      </c>
      <c r="L3" s="2">
        <v>4.0</v>
      </c>
      <c r="M3" s="2">
        <v>4.0</v>
      </c>
      <c r="N3" s="2">
        <v>5.0</v>
      </c>
      <c r="O3" s="2">
        <v>4.0</v>
      </c>
      <c r="P3" s="2">
        <v>2.0</v>
      </c>
      <c r="Q3" s="2">
        <v>6.0</v>
      </c>
      <c r="R3" s="2">
        <v>7.0</v>
      </c>
      <c r="S3" s="2">
        <v>6.0</v>
      </c>
      <c r="T3" s="2">
        <v>2.0</v>
      </c>
      <c r="U3" s="2">
        <v>7.0</v>
      </c>
      <c r="V3" s="2">
        <v>6.0</v>
      </c>
      <c r="W3" s="2">
        <v>4.0</v>
      </c>
      <c r="X3" s="2">
        <v>2.0</v>
      </c>
      <c r="Y3" s="2">
        <v>6.0</v>
      </c>
      <c r="Z3" s="2">
        <v>3.0</v>
      </c>
      <c r="AA3" s="2">
        <v>3.0</v>
      </c>
      <c r="AB3" s="2">
        <v>2.0</v>
      </c>
      <c r="AC3" s="2">
        <v>7.0</v>
      </c>
      <c r="AD3" s="2" t="s">
        <v>20</v>
      </c>
    </row>
    <row r="4">
      <c r="A4" s="1">
        <v>42704.34601278935</v>
      </c>
      <c r="B4" s="2">
        <v>1.0</v>
      </c>
      <c r="C4" s="2">
        <v>5.0</v>
      </c>
      <c r="D4" s="2">
        <v>2.0</v>
      </c>
      <c r="E4" s="2">
        <v>6.0</v>
      </c>
      <c r="F4" s="2">
        <v>3.0</v>
      </c>
      <c r="G4" s="2">
        <v>4.0</v>
      </c>
      <c r="H4" s="2">
        <v>6.0</v>
      </c>
      <c r="I4" s="2">
        <v>1.0</v>
      </c>
      <c r="J4" s="2">
        <v>3.0</v>
      </c>
      <c r="K4" s="2">
        <v>6.0</v>
      </c>
      <c r="L4" s="2">
        <v>2.0</v>
      </c>
      <c r="M4" s="2">
        <v>3.0</v>
      </c>
      <c r="N4" s="2">
        <v>6.0</v>
      </c>
      <c r="O4" s="2">
        <v>6.0</v>
      </c>
      <c r="P4" s="2">
        <v>2.0</v>
      </c>
      <c r="Q4" s="2">
        <v>7.0</v>
      </c>
      <c r="R4" s="2">
        <v>7.0</v>
      </c>
      <c r="S4" s="2">
        <v>6.0</v>
      </c>
      <c r="T4" s="2">
        <v>1.0</v>
      </c>
      <c r="U4" s="2">
        <v>7.0</v>
      </c>
      <c r="V4" s="2">
        <v>6.0</v>
      </c>
      <c r="W4" s="2">
        <v>3.0</v>
      </c>
      <c r="X4" s="2">
        <v>4.0</v>
      </c>
      <c r="Y4" s="2">
        <v>6.0</v>
      </c>
      <c r="Z4" s="2">
        <v>5.0</v>
      </c>
      <c r="AA4" s="2">
        <v>2.0</v>
      </c>
      <c r="AB4" s="2">
        <v>4.0</v>
      </c>
      <c r="AC4" s="2">
        <v>6.0</v>
      </c>
      <c r="AD4" s="2" t="s">
        <v>22</v>
      </c>
    </row>
    <row r="5">
      <c r="A5" s="1">
        <v>42704.43765112269</v>
      </c>
      <c r="B5" s="2">
        <v>1.0</v>
      </c>
      <c r="C5" s="2">
        <v>6.0</v>
      </c>
      <c r="D5" s="2">
        <v>1.0</v>
      </c>
      <c r="E5" s="2">
        <v>3.0</v>
      </c>
      <c r="F5" s="2">
        <v>2.0</v>
      </c>
      <c r="G5" s="2">
        <v>3.0</v>
      </c>
      <c r="H5" s="2">
        <v>6.0</v>
      </c>
      <c r="I5" s="2">
        <v>1.0</v>
      </c>
      <c r="J5" s="2">
        <v>1.0</v>
      </c>
      <c r="K5" s="2">
        <v>7.0</v>
      </c>
      <c r="L5" s="2">
        <v>4.0</v>
      </c>
      <c r="M5" s="2">
        <v>3.0</v>
      </c>
      <c r="N5" s="2">
        <v>6.0</v>
      </c>
      <c r="O5" s="2">
        <v>5.0</v>
      </c>
      <c r="P5" s="2">
        <v>2.0</v>
      </c>
      <c r="Q5" s="2">
        <v>6.0</v>
      </c>
      <c r="R5" s="2">
        <v>6.0</v>
      </c>
      <c r="S5" s="2">
        <v>5.0</v>
      </c>
      <c r="T5" s="2">
        <v>1.0</v>
      </c>
      <c r="U5" s="2">
        <v>7.0</v>
      </c>
      <c r="V5" s="2">
        <v>5.0</v>
      </c>
      <c r="W5" s="2">
        <v>5.0</v>
      </c>
      <c r="X5" s="2">
        <v>4.0</v>
      </c>
      <c r="Y5" s="2">
        <v>6.0</v>
      </c>
      <c r="Z5" s="2">
        <v>3.0</v>
      </c>
      <c r="AA5" s="2">
        <v>3.0</v>
      </c>
      <c r="AB5" s="2">
        <v>4.0</v>
      </c>
      <c r="AC5" s="2">
        <v>7.0</v>
      </c>
      <c r="AD5" s="2" t="s">
        <v>26</v>
      </c>
    </row>
    <row r="6">
      <c r="A6" s="1">
        <v>42704.50854559027</v>
      </c>
      <c r="B6" s="2">
        <v>5.0</v>
      </c>
      <c r="C6" s="2">
        <v>3.0</v>
      </c>
      <c r="D6" s="2">
        <v>6.0</v>
      </c>
      <c r="E6" s="2">
        <v>4.0</v>
      </c>
      <c r="F6" s="2">
        <v>6.0</v>
      </c>
      <c r="G6" s="2">
        <v>3.0</v>
      </c>
      <c r="H6" s="2">
        <v>6.0</v>
      </c>
      <c r="I6" s="2">
        <v>6.0</v>
      </c>
      <c r="J6" s="2">
        <v>5.0</v>
      </c>
      <c r="K6" s="2">
        <v>3.0</v>
      </c>
      <c r="L6" s="2">
        <v>3.0</v>
      </c>
      <c r="M6" s="2">
        <v>5.0</v>
      </c>
      <c r="N6" s="2">
        <v>4.0</v>
      </c>
      <c r="O6" s="2">
        <v>4.0</v>
      </c>
      <c r="P6" s="2">
        <v>5.0</v>
      </c>
      <c r="Q6" s="2">
        <v>4.0</v>
      </c>
      <c r="R6" s="2">
        <v>3.0</v>
      </c>
      <c r="S6" s="2">
        <v>4.0</v>
      </c>
      <c r="T6" s="2">
        <v>5.0</v>
      </c>
      <c r="U6" s="2">
        <v>3.0</v>
      </c>
      <c r="V6" s="2">
        <v>4.0</v>
      </c>
      <c r="W6" s="2">
        <v>4.0</v>
      </c>
      <c r="X6" s="2">
        <v>3.0</v>
      </c>
      <c r="Y6" s="2">
        <v>4.0</v>
      </c>
      <c r="Z6" s="2">
        <v>6.0</v>
      </c>
      <c r="AA6" s="2">
        <v>4.0</v>
      </c>
      <c r="AB6" s="2">
        <v>3.0</v>
      </c>
      <c r="AC6" s="2">
        <v>5.0</v>
      </c>
      <c r="AD6" s="2" t="s">
        <v>30</v>
      </c>
    </row>
    <row r="7">
      <c r="B7" s="2">
        <v>3.0</v>
      </c>
      <c r="C7" s="2">
        <v>3.0</v>
      </c>
      <c r="D7" s="2">
        <v>2.0</v>
      </c>
      <c r="E7" s="2">
        <v>5.0</v>
      </c>
      <c r="F7" s="2">
        <v>5.0</v>
      </c>
      <c r="G7" s="2">
        <v>3.0</v>
      </c>
      <c r="H7" s="2">
        <v>3.0</v>
      </c>
      <c r="I7" s="2">
        <v>5.0</v>
      </c>
      <c r="J7" s="2">
        <v>4.0</v>
      </c>
      <c r="K7" s="2">
        <v>6.0</v>
      </c>
      <c r="L7" s="2">
        <v>2.0</v>
      </c>
      <c r="M7" s="2">
        <v>3.0</v>
      </c>
      <c r="N7" s="2">
        <v>3.0</v>
      </c>
      <c r="O7" s="2">
        <v>3.0</v>
      </c>
      <c r="P7" s="2">
        <v>3.0</v>
      </c>
      <c r="Q7" s="2">
        <v>2.0</v>
      </c>
      <c r="R7" s="2">
        <v>4.0</v>
      </c>
      <c r="S7" s="2">
        <v>3.0</v>
      </c>
      <c r="T7" s="2">
        <v>6.0</v>
      </c>
      <c r="U7" s="2">
        <v>2.0</v>
      </c>
      <c r="V7" s="2">
        <v>6.0</v>
      </c>
      <c r="W7" s="2">
        <v>4.0</v>
      </c>
      <c r="X7" s="2">
        <v>3.0</v>
      </c>
      <c r="Y7" s="2">
        <v>2.0</v>
      </c>
      <c r="Z7" s="2">
        <v>2.0</v>
      </c>
      <c r="AA7" s="2">
        <v>5.0</v>
      </c>
      <c r="AB7" s="2">
        <v>4.0</v>
      </c>
      <c r="AC7" s="2">
        <v>6.0</v>
      </c>
      <c r="AF7" s="167"/>
    </row>
    <row r="8">
      <c r="B8" s="2">
        <v>4.0</v>
      </c>
      <c r="C8" s="2">
        <v>1.0</v>
      </c>
      <c r="D8" s="2">
        <v>2.0</v>
      </c>
      <c r="E8" s="2">
        <v>3.0</v>
      </c>
      <c r="F8" s="2">
        <v>4.0</v>
      </c>
      <c r="G8" s="2">
        <v>3.0</v>
      </c>
      <c r="H8" s="2">
        <v>3.0</v>
      </c>
      <c r="I8" s="2">
        <v>5.0</v>
      </c>
      <c r="J8" s="2">
        <v>4.0</v>
      </c>
      <c r="K8" s="2">
        <v>6.0</v>
      </c>
      <c r="L8" s="2">
        <v>2.0</v>
      </c>
      <c r="M8" s="2">
        <v>3.0</v>
      </c>
      <c r="N8" s="2">
        <v>3.0</v>
      </c>
      <c r="O8" s="2">
        <v>3.0</v>
      </c>
      <c r="P8" s="2">
        <v>3.0</v>
      </c>
      <c r="Q8" s="2">
        <v>3.0</v>
      </c>
      <c r="R8" s="2">
        <v>3.0</v>
      </c>
      <c r="S8" s="2">
        <v>4.0</v>
      </c>
      <c r="T8" s="2">
        <v>6.0</v>
      </c>
      <c r="U8" s="2">
        <v>2.0</v>
      </c>
      <c r="V8" s="2">
        <v>6.0</v>
      </c>
      <c r="W8" s="2">
        <v>3.0</v>
      </c>
      <c r="X8" s="2">
        <v>4.0</v>
      </c>
      <c r="Y8" s="2">
        <v>3.0</v>
      </c>
      <c r="Z8" s="2">
        <v>2.0</v>
      </c>
      <c r="AA8" s="2">
        <v>5.0</v>
      </c>
      <c r="AB8" s="2">
        <v>4.0</v>
      </c>
      <c r="AC8" s="2">
        <v>6.0</v>
      </c>
      <c r="AF8" s="167"/>
    </row>
    <row r="9">
      <c r="B9" s="2">
        <v>6.0</v>
      </c>
      <c r="C9" s="2">
        <v>1.0</v>
      </c>
      <c r="D9" s="2">
        <v>2.0</v>
      </c>
      <c r="E9" s="2">
        <v>3.0</v>
      </c>
      <c r="F9" s="2">
        <v>5.0</v>
      </c>
      <c r="G9" s="2">
        <v>5.0</v>
      </c>
      <c r="H9" s="2">
        <v>3.0</v>
      </c>
      <c r="I9" s="2">
        <v>6.0</v>
      </c>
      <c r="J9" s="2">
        <v>4.0</v>
      </c>
      <c r="K9" s="2">
        <v>6.0</v>
      </c>
      <c r="L9" s="2">
        <v>4.0</v>
      </c>
      <c r="M9" s="2">
        <v>4.0</v>
      </c>
      <c r="N9" s="2">
        <v>5.0</v>
      </c>
      <c r="O9" s="2">
        <v>3.0</v>
      </c>
      <c r="P9" s="2">
        <v>4.0</v>
      </c>
      <c r="Q9" s="2">
        <v>3.0</v>
      </c>
      <c r="R9" s="2">
        <v>4.0</v>
      </c>
      <c r="S9" s="2">
        <v>4.0</v>
      </c>
      <c r="T9" s="2">
        <v>5.0</v>
      </c>
      <c r="U9" s="2">
        <v>2.0</v>
      </c>
      <c r="V9" s="2">
        <v>6.0</v>
      </c>
      <c r="W9" s="2">
        <v>3.0</v>
      </c>
      <c r="X9" s="2">
        <v>3.0</v>
      </c>
      <c r="Y9" s="2">
        <v>2.0</v>
      </c>
      <c r="Z9" s="2">
        <v>2.0</v>
      </c>
      <c r="AA9" s="2">
        <v>6.0</v>
      </c>
      <c r="AB9" s="2">
        <v>5.0</v>
      </c>
      <c r="AC9" s="2">
        <v>5.0</v>
      </c>
      <c r="AF9" s="167"/>
    </row>
    <row r="10">
      <c r="B10" s="2">
        <v>6.0</v>
      </c>
      <c r="C10" s="2">
        <v>3.0</v>
      </c>
      <c r="D10" s="2">
        <v>2.0</v>
      </c>
      <c r="E10" s="2">
        <v>3.0</v>
      </c>
      <c r="F10" s="2">
        <v>4.0</v>
      </c>
      <c r="G10" s="2">
        <v>5.0</v>
      </c>
      <c r="H10" s="2">
        <v>4.0</v>
      </c>
      <c r="I10" s="2">
        <v>6.0</v>
      </c>
      <c r="J10" s="2">
        <v>4.0</v>
      </c>
      <c r="K10" s="2">
        <v>6.0</v>
      </c>
      <c r="L10" s="2">
        <v>4.0</v>
      </c>
      <c r="M10" s="2">
        <v>5.0</v>
      </c>
      <c r="N10" s="2">
        <v>5.0</v>
      </c>
      <c r="O10" s="2">
        <v>5.0</v>
      </c>
      <c r="P10" s="2">
        <v>4.0</v>
      </c>
      <c r="Q10" s="2">
        <v>4.0</v>
      </c>
      <c r="R10" s="2">
        <v>3.0</v>
      </c>
      <c r="S10" s="2">
        <v>5.0</v>
      </c>
      <c r="T10" s="2">
        <v>5.0</v>
      </c>
      <c r="U10" s="2">
        <v>2.0</v>
      </c>
      <c r="V10" s="2">
        <v>5.0</v>
      </c>
      <c r="W10" s="2">
        <v>5.0</v>
      </c>
      <c r="X10" s="2">
        <v>5.0</v>
      </c>
      <c r="Y10" s="2">
        <v>4.0</v>
      </c>
      <c r="Z10" s="2">
        <v>2.0</v>
      </c>
      <c r="AA10" s="2">
        <v>6.0</v>
      </c>
      <c r="AB10" s="2">
        <v>5.0</v>
      </c>
      <c r="AC10" s="2">
        <v>5.0</v>
      </c>
      <c r="AF10" s="167"/>
    </row>
    <row r="11">
      <c r="B11" s="2">
        <v>7.0</v>
      </c>
      <c r="C11" s="2">
        <v>5.0</v>
      </c>
      <c r="D11" s="2">
        <v>4.0</v>
      </c>
      <c r="E11" s="2">
        <v>2.0</v>
      </c>
      <c r="F11" s="2">
        <v>5.0</v>
      </c>
      <c r="G11" s="2">
        <v>5.0</v>
      </c>
      <c r="H11" s="2">
        <v>4.0</v>
      </c>
      <c r="I11" s="2">
        <v>7.0</v>
      </c>
      <c r="J11" s="2">
        <v>4.0</v>
      </c>
      <c r="K11" s="2">
        <v>6.0</v>
      </c>
      <c r="L11" s="2">
        <v>4.0</v>
      </c>
      <c r="M11" s="2">
        <v>5.0</v>
      </c>
      <c r="N11" s="2">
        <v>5.0</v>
      </c>
      <c r="O11" s="2">
        <v>5.0</v>
      </c>
      <c r="P11" s="2">
        <v>4.0</v>
      </c>
      <c r="Q11" s="2">
        <v>4.0</v>
      </c>
      <c r="R11" s="2">
        <v>5.0</v>
      </c>
      <c r="S11" s="2">
        <v>5.0</v>
      </c>
      <c r="T11" s="2">
        <v>4.0</v>
      </c>
      <c r="U11" s="2">
        <v>2.0</v>
      </c>
      <c r="V11" s="2">
        <v>5.0</v>
      </c>
      <c r="W11" s="2">
        <v>5.0</v>
      </c>
      <c r="X11" s="2">
        <v>5.0</v>
      </c>
      <c r="Y11" s="2">
        <v>4.0</v>
      </c>
      <c r="Z11" s="2">
        <v>2.0</v>
      </c>
      <c r="AA11" s="2">
        <v>6.0</v>
      </c>
      <c r="AB11" s="2">
        <v>5.0</v>
      </c>
      <c r="AC11" s="2">
        <v>5.0</v>
      </c>
      <c r="AF11" s="167"/>
    </row>
    <row r="12">
      <c r="B12" s="2">
        <v>4.0</v>
      </c>
      <c r="C12" s="2">
        <v>4.0</v>
      </c>
      <c r="D12" s="2">
        <v>4.0</v>
      </c>
      <c r="E12" s="2">
        <v>1.0</v>
      </c>
      <c r="F12" s="2">
        <v>4.0</v>
      </c>
      <c r="G12" s="2">
        <v>5.0</v>
      </c>
      <c r="H12" s="2">
        <v>4.0</v>
      </c>
      <c r="I12" s="2">
        <v>5.0</v>
      </c>
      <c r="J12" s="2">
        <v>4.0</v>
      </c>
      <c r="K12" s="2">
        <v>6.0</v>
      </c>
      <c r="L12" s="2">
        <v>5.0</v>
      </c>
      <c r="M12" s="2">
        <v>6.0</v>
      </c>
      <c r="N12" s="2">
        <v>6.0</v>
      </c>
      <c r="O12" s="2">
        <v>5.0</v>
      </c>
      <c r="P12" s="2">
        <v>5.0</v>
      </c>
      <c r="Q12" s="2">
        <v>5.0</v>
      </c>
      <c r="R12" s="2">
        <v>4.0</v>
      </c>
      <c r="S12" s="2">
        <v>5.0</v>
      </c>
      <c r="T12" s="2">
        <v>4.0</v>
      </c>
      <c r="U12" s="2">
        <v>3.0</v>
      </c>
      <c r="V12" s="2">
        <v>5.0</v>
      </c>
      <c r="W12" s="2">
        <v>6.0</v>
      </c>
      <c r="X12" s="2">
        <v>6.0</v>
      </c>
      <c r="Y12" s="2">
        <v>5.0</v>
      </c>
      <c r="Z12" s="2">
        <v>6.0</v>
      </c>
      <c r="AA12" s="2">
        <v>7.0</v>
      </c>
      <c r="AB12" s="2">
        <v>5.0</v>
      </c>
      <c r="AC12" s="2">
        <v>5.0</v>
      </c>
      <c r="AF12" s="167"/>
    </row>
    <row r="13">
      <c r="B13" s="2">
        <v>4.0</v>
      </c>
      <c r="C13" s="2">
        <v>1.0</v>
      </c>
      <c r="D13" s="2">
        <v>4.0</v>
      </c>
      <c r="E13" s="2">
        <v>3.0</v>
      </c>
      <c r="F13" s="2">
        <v>3.0</v>
      </c>
      <c r="G13" s="2">
        <v>6.0</v>
      </c>
      <c r="H13" s="2">
        <v>5.0</v>
      </c>
      <c r="I13" s="2">
        <v>3.0</v>
      </c>
      <c r="J13" s="2">
        <v>4.0</v>
      </c>
      <c r="K13" s="2">
        <v>6.0</v>
      </c>
      <c r="L13" s="2">
        <v>5.0</v>
      </c>
      <c r="M13" s="2">
        <v>6.0</v>
      </c>
      <c r="N13" s="2">
        <v>3.0</v>
      </c>
      <c r="O13" s="2">
        <v>5.0</v>
      </c>
      <c r="P13" s="2">
        <v>5.0</v>
      </c>
      <c r="Q13" s="2">
        <v>5.0</v>
      </c>
      <c r="R13" s="2">
        <v>5.0</v>
      </c>
      <c r="S13" s="2">
        <v>6.0</v>
      </c>
      <c r="T13" s="2">
        <v>3.0</v>
      </c>
      <c r="U13" s="2">
        <v>3.0</v>
      </c>
      <c r="V13" s="2">
        <v>5.0</v>
      </c>
      <c r="W13" s="2">
        <v>6.0</v>
      </c>
      <c r="X13" s="2">
        <v>6.0</v>
      </c>
      <c r="Y13" s="2">
        <v>5.0</v>
      </c>
      <c r="Z13" s="2">
        <v>6.0</v>
      </c>
      <c r="AA13" s="2">
        <v>7.0</v>
      </c>
      <c r="AB13" s="2">
        <v>5.0</v>
      </c>
      <c r="AC13" s="2">
        <v>5.0</v>
      </c>
      <c r="AF13" s="167"/>
    </row>
    <row r="14">
      <c r="B14" s="2">
        <v>3.0</v>
      </c>
      <c r="C14" s="2">
        <v>1.0</v>
      </c>
      <c r="D14" s="2">
        <v>1.0</v>
      </c>
      <c r="E14" s="2">
        <v>2.0</v>
      </c>
      <c r="F14" s="2">
        <v>3.0</v>
      </c>
      <c r="G14" s="2">
        <v>6.0</v>
      </c>
      <c r="H14" s="2">
        <v>5.0</v>
      </c>
      <c r="I14" s="2">
        <v>3.0</v>
      </c>
      <c r="J14" s="2">
        <v>4.0</v>
      </c>
      <c r="K14" s="2">
        <v>6.0</v>
      </c>
      <c r="L14" s="2">
        <v>5.0</v>
      </c>
      <c r="M14" s="2">
        <v>2.0</v>
      </c>
      <c r="N14" s="2">
        <v>7.0</v>
      </c>
      <c r="O14" s="2">
        <v>7.0</v>
      </c>
      <c r="P14" s="2">
        <v>5.0</v>
      </c>
      <c r="Q14" s="2">
        <v>6.0</v>
      </c>
      <c r="R14" s="2">
        <v>4.0</v>
      </c>
      <c r="S14" s="2">
        <v>6.0</v>
      </c>
      <c r="T14" s="2">
        <v>3.0</v>
      </c>
      <c r="U14" s="2">
        <v>3.0</v>
      </c>
      <c r="V14" s="2">
        <v>5.0</v>
      </c>
      <c r="W14" s="2">
        <v>7.0</v>
      </c>
      <c r="X14" s="2">
        <v>6.0</v>
      </c>
      <c r="Y14" s="2">
        <v>6.0</v>
      </c>
      <c r="Z14" s="2">
        <v>5.0</v>
      </c>
      <c r="AA14" s="2">
        <v>7.0</v>
      </c>
      <c r="AB14" s="2">
        <v>6.0</v>
      </c>
      <c r="AC14" s="2">
        <v>6.0</v>
      </c>
      <c r="AF14" s="167"/>
    </row>
    <row r="15">
      <c r="B15" s="2">
        <v>1.0</v>
      </c>
      <c r="C15" s="2">
        <v>1.0</v>
      </c>
      <c r="D15" s="2">
        <v>1.0</v>
      </c>
      <c r="E15" s="2">
        <v>1.0</v>
      </c>
      <c r="F15" s="2">
        <v>2.0</v>
      </c>
      <c r="G15" s="2">
        <v>2.0</v>
      </c>
      <c r="H15" s="2">
        <v>5.0</v>
      </c>
      <c r="I15" s="2">
        <v>3.0</v>
      </c>
      <c r="J15" s="2">
        <v>4.0</v>
      </c>
      <c r="K15" s="2">
        <v>6.0</v>
      </c>
      <c r="L15" s="2">
        <v>7.0</v>
      </c>
      <c r="M15" s="2">
        <v>7.0</v>
      </c>
      <c r="N15" s="2">
        <v>2.0</v>
      </c>
      <c r="O15" s="2">
        <v>2.0</v>
      </c>
      <c r="P15" s="2">
        <v>6.0</v>
      </c>
      <c r="Q15" s="2">
        <v>7.0</v>
      </c>
      <c r="R15" s="2">
        <v>5.0</v>
      </c>
      <c r="S15" s="2">
        <v>7.0</v>
      </c>
      <c r="T15" s="2">
        <v>3.0</v>
      </c>
      <c r="U15" s="2">
        <v>3.0</v>
      </c>
      <c r="V15" s="2">
        <v>5.0</v>
      </c>
      <c r="W15" s="2">
        <v>7.0</v>
      </c>
      <c r="X15" s="2">
        <v>6.0</v>
      </c>
      <c r="Y15" s="2">
        <v>7.0</v>
      </c>
      <c r="Z15" s="2">
        <v>4.0</v>
      </c>
      <c r="AA15" s="2">
        <v>7.0</v>
      </c>
      <c r="AB15" s="2">
        <v>7.0</v>
      </c>
      <c r="AC15" s="2">
        <v>6.0</v>
      </c>
      <c r="AF15" s="167"/>
    </row>
    <row r="19">
      <c r="A19" s="68" t="s">
        <v>116</v>
      </c>
      <c r="B19" s="68">
        <v>1.0</v>
      </c>
      <c r="C19" s="68">
        <v>2.0</v>
      </c>
      <c r="D19" s="68">
        <v>3.0</v>
      </c>
      <c r="E19" s="68">
        <v>4.0</v>
      </c>
      <c r="F19" s="68">
        <v>5.0</v>
      </c>
      <c r="G19" s="68">
        <v>6.0</v>
      </c>
      <c r="H19" s="68">
        <v>7.0</v>
      </c>
      <c r="I19" s="68">
        <v>8.0</v>
      </c>
      <c r="J19" s="68">
        <v>9.0</v>
      </c>
      <c r="K19" s="68">
        <v>10.0</v>
      </c>
      <c r="L19" s="68">
        <v>11.0</v>
      </c>
      <c r="M19" s="68">
        <v>12.0</v>
      </c>
      <c r="N19" s="68">
        <v>13.0</v>
      </c>
      <c r="O19" s="68">
        <v>14.0</v>
      </c>
      <c r="P19" s="68">
        <v>15.0</v>
      </c>
      <c r="Q19" s="68">
        <v>16.0</v>
      </c>
      <c r="R19" s="68">
        <v>17.0</v>
      </c>
      <c r="S19" s="68">
        <v>18.0</v>
      </c>
      <c r="T19" s="68">
        <v>19.0</v>
      </c>
      <c r="U19" s="68">
        <v>20.0</v>
      </c>
      <c r="V19" s="68">
        <v>21.0</v>
      </c>
      <c r="W19" s="68">
        <v>22.0</v>
      </c>
      <c r="X19" s="68">
        <v>23.0</v>
      </c>
      <c r="Y19" s="68">
        <v>24.0</v>
      </c>
      <c r="Z19" s="68">
        <v>25.0</v>
      </c>
      <c r="AA19" s="68">
        <v>26.0</v>
      </c>
      <c r="AB19" s="68">
        <v>27.0</v>
      </c>
      <c r="AC19" s="68">
        <v>28.0</v>
      </c>
    </row>
    <row r="20">
      <c r="A20" s="69" t="s">
        <v>117</v>
      </c>
      <c r="B20" s="70">
        <f t="shared" ref="B20:C20" si="1">AVERAGE(B2:B15)</f>
        <v>3.428571429</v>
      </c>
      <c r="C20" s="70">
        <f t="shared" si="1"/>
        <v>2.928571429</v>
      </c>
      <c r="D20" s="133">
        <v>5.0</v>
      </c>
      <c r="E20" s="133">
        <v>6.0</v>
      </c>
      <c r="F20" s="133">
        <v>5.0</v>
      </c>
      <c r="G20" s="133">
        <v>4.0</v>
      </c>
      <c r="H20" s="133">
        <v>5.0</v>
      </c>
      <c r="I20" s="133">
        <v>6.0</v>
      </c>
      <c r="J20" s="133">
        <v>5.0</v>
      </c>
      <c r="K20" s="133">
        <v>6.0</v>
      </c>
      <c r="L20" s="133">
        <v>4.0</v>
      </c>
      <c r="M20" s="133">
        <v>6.0</v>
      </c>
      <c r="N20" s="133">
        <v>4.0</v>
      </c>
      <c r="O20" s="133">
        <v>4.0</v>
      </c>
      <c r="P20" s="133">
        <v>4.0</v>
      </c>
      <c r="Q20" s="133">
        <v>6.0</v>
      </c>
      <c r="R20" s="133">
        <v>5.0</v>
      </c>
      <c r="S20" s="133">
        <v>2.0</v>
      </c>
      <c r="T20" s="133">
        <v>4.0</v>
      </c>
      <c r="U20" s="133">
        <v>6.0</v>
      </c>
      <c r="V20" s="133">
        <v>4.0</v>
      </c>
      <c r="W20" s="133">
        <v>2.0</v>
      </c>
      <c r="X20" s="133">
        <v>2.0</v>
      </c>
      <c r="Y20" s="133">
        <v>2.0</v>
      </c>
      <c r="Z20" s="133">
        <v>2.0</v>
      </c>
      <c r="AA20" s="133">
        <v>4.0</v>
      </c>
      <c r="AB20" s="133">
        <v>2.0</v>
      </c>
      <c r="AC20" s="133">
        <v>6.0</v>
      </c>
    </row>
    <row r="21">
      <c r="A21" s="69" t="s">
        <v>118</v>
      </c>
      <c r="B21" s="71">
        <f t="shared" ref="B21:AC21" si="2">STDEV(B2,B15)</f>
        <v>0.7071067812</v>
      </c>
      <c r="C21" s="71">
        <f t="shared" si="2"/>
        <v>1.414213562</v>
      </c>
      <c r="D21" s="71">
        <f t="shared" si="2"/>
        <v>1.414213562</v>
      </c>
      <c r="E21" s="71">
        <f t="shared" si="2"/>
        <v>2.828427125</v>
      </c>
      <c r="F21" s="71">
        <f t="shared" si="2"/>
        <v>1.414213562</v>
      </c>
      <c r="G21" s="71">
        <f t="shared" si="2"/>
        <v>0.7071067812</v>
      </c>
      <c r="H21" s="71">
        <f t="shared" si="2"/>
        <v>1.414213562</v>
      </c>
      <c r="I21" s="71">
        <f t="shared" si="2"/>
        <v>1.414213562</v>
      </c>
      <c r="J21" s="71">
        <f t="shared" si="2"/>
        <v>0</v>
      </c>
      <c r="K21" s="71">
        <f t="shared" si="2"/>
        <v>0</v>
      </c>
      <c r="L21" s="71">
        <f t="shared" si="2"/>
        <v>3.535533906</v>
      </c>
      <c r="M21" s="71">
        <f t="shared" si="2"/>
        <v>2.828427125</v>
      </c>
      <c r="N21" s="71">
        <f t="shared" si="2"/>
        <v>1.414213562</v>
      </c>
      <c r="O21" s="71">
        <f t="shared" si="2"/>
        <v>0.7071067812</v>
      </c>
      <c r="P21" s="71">
        <f t="shared" si="2"/>
        <v>2.121320344</v>
      </c>
      <c r="Q21" s="71">
        <f t="shared" si="2"/>
        <v>3.535533906</v>
      </c>
      <c r="R21" s="71">
        <f t="shared" si="2"/>
        <v>1.414213562</v>
      </c>
      <c r="S21" s="71">
        <f t="shared" si="2"/>
        <v>2.828427125</v>
      </c>
      <c r="T21" s="71">
        <f t="shared" si="2"/>
        <v>2.828427125</v>
      </c>
      <c r="U21" s="71">
        <f t="shared" si="2"/>
        <v>0</v>
      </c>
      <c r="V21" s="71">
        <f t="shared" si="2"/>
        <v>1.414213562</v>
      </c>
      <c r="W21" s="71">
        <f t="shared" si="2"/>
        <v>2.121320344</v>
      </c>
      <c r="X21" s="71">
        <f t="shared" si="2"/>
        <v>2.121320344</v>
      </c>
      <c r="Y21" s="71">
        <f t="shared" si="2"/>
        <v>2.828427125</v>
      </c>
      <c r="Z21" s="71">
        <f t="shared" si="2"/>
        <v>0.7071067812</v>
      </c>
      <c r="AA21" s="71">
        <f t="shared" si="2"/>
        <v>1.414213562</v>
      </c>
      <c r="AB21" s="71">
        <f t="shared" si="2"/>
        <v>2.121320344</v>
      </c>
      <c r="AC21" s="71">
        <f t="shared" si="2"/>
        <v>0</v>
      </c>
    </row>
    <row r="22">
      <c r="A22" s="72" t="s">
        <v>119</v>
      </c>
      <c r="B22" s="73" t="str">
        <f>A32</f>
        <v>PQ</v>
      </c>
      <c r="C22" s="73" t="str">
        <f>A33</f>
        <v>HQI</v>
      </c>
      <c r="D22" s="73" t="str">
        <f>A34</f>
        <v>ATT</v>
      </c>
      <c r="E22" s="73" t="str">
        <f>A35</f>
        <v>HQS</v>
      </c>
      <c r="F22" s="73" t="str">
        <f>A36</f>
        <v>PQ</v>
      </c>
      <c r="G22" s="73" t="str">
        <f>A37</f>
        <v>HQI</v>
      </c>
      <c r="H22" s="73" t="str">
        <f>A38</f>
        <v>ATT</v>
      </c>
      <c r="I22" s="73" t="str">
        <f>A39</f>
        <v>PQ</v>
      </c>
      <c r="J22" s="74" t="str">
        <f>A40</f>
        <v>ATT</v>
      </c>
      <c r="K22" s="73" t="str">
        <f>A41</f>
        <v>PQ</v>
      </c>
      <c r="L22" s="73" t="str">
        <f>A42</f>
        <v>HQI</v>
      </c>
      <c r="M22" s="73" t="str">
        <f>A43</f>
        <v>PQ</v>
      </c>
      <c r="N22" s="73" t="str">
        <f>A44</f>
        <v>HQI</v>
      </c>
      <c r="O22" s="73" t="str">
        <f>A45</f>
        <v>HQI</v>
      </c>
      <c r="P22" s="73" t="str">
        <f>A46</f>
        <v>HQI</v>
      </c>
      <c r="Q22" s="73" t="str">
        <f>A47</f>
        <v>HQI</v>
      </c>
      <c r="R22" s="73" t="str">
        <f>A48</f>
        <v>ATT</v>
      </c>
      <c r="S22" s="73" t="str">
        <f>A49</f>
        <v>HQS</v>
      </c>
      <c r="T22" s="73" t="str">
        <f>A50</f>
        <v>ATT</v>
      </c>
      <c r="U22" s="73" t="str">
        <f>A51</f>
        <v>PQ</v>
      </c>
      <c r="V22" s="73" t="str">
        <f>A52</f>
        <v>ATT</v>
      </c>
      <c r="W22" s="73" t="str">
        <f>A53</f>
        <v>HQS</v>
      </c>
      <c r="X22" s="73" t="str">
        <f>A54</f>
        <v>HQS</v>
      </c>
      <c r="Y22" s="73" t="str">
        <f>A55</f>
        <v>HQS</v>
      </c>
      <c r="Z22" s="73" t="str">
        <f>A56</f>
        <v>HQS</v>
      </c>
      <c r="AA22" s="73" t="str">
        <f>A57</f>
        <v>ATT</v>
      </c>
      <c r="AB22" s="73" t="str">
        <f>A58</f>
        <v>HQS</v>
      </c>
      <c r="AC22" s="73" t="str">
        <f>A59</f>
        <v>PQ</v>
      </c>
    </row>
    <row r="24">
      <c r="A24" s="68" t="s">
        <v>119</v>
      </c>
      <c r="B24" s="68" t="s">
        <v>117</v>
      </c>
      <c r="C24" s="68" t="s">
        <v>118</v>
      </c>
      <c r="G24" s="75" t="s">
        <v>120</v>
      </c>
      <c r="H24" s="76"/>
    </row>
    <row r="25">
      <c r="A25" s="68"/>
      <c r="B25" s="68"/>
      <c r="C25" s="68"/>
      <c r="G25" s="75" t="s">
        <v>119</v>
      </c>
      <c r="H25" s="75" t="s">
        <v>121</v>
      </c>
    </row>
    <row r="26">
      <c r="A26" s="68" t="s">
        <v>122</v>
      </c>
      <c r="B26" s="77">
        <f>AVERAGE(B20,F20,I20,K20,M20,U20,AC20)</f>
        <v>5.489795918</v>
      </c>
      <c r="C26" s="77">
        <f>AVERAGE(B21,F21,I21,K21,M21,U21,AC21)</f>
        <v>0.9091372901</v>
      </c>
      <c r="G26" s="75"/>
      <c r="H26" s="75"/>
    </row>
    <row r="27">
      <c r="A27" s="68" t="s">
        <v>123</v>
      </c>
      <c r="B27" s="77">
        <f>AVERAGE(C20,G20,L20,N20,O20,P20,Q20)</f>
        <v>4.132653061</v>
      </c>
      <c r="C27" s="77">
        <f>AVERAGE(C21,G21,L21,N21,O21,P21,Q21)</f>
        <v>1.919289835</v>
      </c>
      <c r="G27" s="79" t="s">
        <v>122</v>
      </c>
      <c r="H27" s="80">
        <f t="shared" ref="H27:H30" si="3">B26-4</f>
        <v>1.489795918</v>
      </c>
    </row>
    <row r="28">
      <c r="A28" s="68" t="s">
        <v>124</v>
      </c>
      <c r="B28" s="77">
        <f>AVERAGE(E20,S20,W20,X20,Y20,Z20,AB20)</f>
        <v>2.571428571</v>
      </c>
      <c r="C28" s="77">
        <f>AVERAGE(E21,S21,W21,X21,Y21,Z21,AB21)</f>
        <v>2.222335598</v>
      </c>
      <c r="G28" s="79" t="s">
        <v>123</v>
      </c>
      <c r="H28" s="80">
        <f t="shared" si="3"/>
        <v>0.1326530612</v>
      </c>
    </row>
    <row r="29">
      <c r="A29" s="68" t="s">
        <v>125</v>
      </c>
      <c r="B29" s="77">
        <f>AVERAGE(D20,H20,J20,R20,T20,V20,AA20)</f>
        <v>4.571428571</v>
      </c>
      <c r="C29" s="77">
        <f>AVERAGE(D21,H21,J21,R21,T21,V21,AA21)</f>
        <v>1.414213562</v>
      </c>
      <c r="G29" s="79" t="s">
        <v>124</v>
      </c>
      <c r="H29" s="80">
        <f t="shared" si="3"/>
        <v>-1.428571429</v>
      </c>
    </row>
    <row r="30">
      <c r="A30" s="2"/>
      <c r="B30" s="2"/>
      <c r="C30" s="2"/>
      <c r="G30" s="79" t="s">
        <v>125</v>
      </c>
      <c r="H30" s="80">
        <f t="shared" si="3"/>
        <v>0.5714285714</v>
      </c>
    </row>
    <row r="31">
      <c r="A31" s="81" t="s">
        <v>119</v>
      </c>
      <c r="B31" s="81" t="s">
        <v>126</v>
      </c>
      <c r="C31" s="81" t="s">
        <v>127</v>
      </c>
    </row>
    <row r="32">
      <c r="A32" s="26" t="s">
        <v>122</v>
      </c>
      <c r="B32" s="26" t="s">
        <v>128</v>
      </c>
      <c r="C32" s="26" t="s">
        <v>129</v>
      </c>
      <c r="G32" s="290"/>
    </row>
    <row r="33">
      <c r="A33" s="26" t="s">
        <v>123</v>
      </c>
      <c r="B33" s="26" t="s">
        <v>130</v>
      </c>
      <c r="C33" s="26" t="s">
        <v>131</v>
      </c>
      <c r="G33" s="290"/>
      <c r="H33" s="290"/>
    </row>
    <row r="34">
      <c r="A34" s="26" t="s">
        <v>125</v>
      </c>
      <c r="B34" s="26" t="s">
        <v>133</v>
      </c>
      <c r="C34" s="26" t="s">
        <v>134</v>
      </c>
      <c r="G34" s="79" t="s">
        <v>132</v>
      </c>
      <c r="H34" s="80">
        <f>H28+H29</f>
        <v>-1.295918367</v>
      </c>
      <c r="I34" s="2"/>
      <c r="J34" s="199" t="s">
        <v>132</v>
      </c>
      <c r="K34" s="201" t="s">
        <v>122</v>
      </c>
    </row>
    <row r="35">
      <c r="A35" s="26" t="s">
        <v>124</v>
      </c>
      <c r="B35" s="26" t="s">
        <v>135</v>
      </c>
      <c r="C35" s="26" t="s">
        <v>136</v>
      </c>
      <c r="G35" s="79" t="s">
        <v>122</v>
      </c>
      <c r="H35" s="80">
        <f>H27</f>
        <v>1.489795918</v>
      </c>
      <c r="I35" s="2"/>
      <c r="J35" s="299">
        <f>H28+H29</f>
        <v>-1.295918367</v>
      </c>
      <c r="K35" s="300">
        <f>H27</f>
        <v>1.489795918</v>
      </c>
    </row>
    <row r="36">
      <c r="A36" s="26" t="s">
        <v>122</v>
      </c>
      <c r="B36" s="26" t="s">
        <v>137</v>
      </c>
      <c r="C36" s="26" t="s">
        <v>138</v>
      </c>
      <c r="G36" s="2"/>
      <c r="H36" s="2"/>
      <c r="J36" s="301"/>
      <c r="K36" s="301"/>
    </row>
    <row r="37">
      <c r="A37" s="26" t="s">
        <v>123</v>
      </c>
      <c r="B37" s="26" t="s">
        <v>139</v>
      </c>
      <c r="C37" s="26" t="s">
        <v>140</v>
      </c>
      <c r="F37" s="2"/>
    </row>
    <row r="38">
      <c r="A38" s="26" t="s">
        <v>125</v>
      </c>
      <c r="B38" s="26" t="s">
        <v>141</v>
      </c>
      <c r="C38" s="26" t="s">
        <v>142</v>
      </c>
      <c r="G38" s="2" t="s">
        <v>699</v>
      </c>
    </row>
    <row r="39">
      <c r="A39" s="26" t="s">
        <v>122</v>
      </c>
      <c r="B39" s="26" t="s">
        <v>143</v>
      </c>
      <c r="C39" s="26" t="s">
        <v>144</v>
      </c>
    </row>
    <row r="40">
      <c r="A40" s="26" t="s">
        <v>125</v>
      </c>
      <c r="B40" s="26" t="s">
        <v>145</v>
      </c>
      <c r="C40" s="26" t="s">
        <v>146</v>
      </c>
      <c r="G40" s="106" t="s">
        <v>700</v>
      </c>
      <c r="H40" s="302"/>
      <c r="I40" s="303"/>
    </row>
    <row r="41">
      <c r="A41" s="26" t="s">
        <v>122</v>
      </c>
      <c r="B41" s="26" t="s">
        <v>147</v>
      </c>
      <c r="C41" s="26" t="s">
        <v>148</v>
      </c>
      <c r="G41" s="106"/>
      <c r="H41" s="106"/>
      <c r="I41" s="303"/>
    </row>
    <row r="42">
      <c r="A42" s="26" t="s">
        <v>123</v>
      </c>
      <c r="B42" s="26" t="s">
        <v>149</v>
      </c>
      <c r="C42" s="26" t="s">
        <v>150</v>
      </c>
      <c r="G42" s="304"/>
      <c r="H42" s="305" t="s">
        <v>294</v>
      </c>
      <c r="I42" s="305" t="s">
        <v>295</v>
      </c>
    </row>
    <row r="43">
      <c r="A43" s="26" t="s">
        <v>122</v>
      </c>
      <c r="B43" s="26" t="s">
        <v>151</v>
      </c>
      <c r="C43" s="26" t="s">
        <v>152</v>
      </c>
      <c r="G43" s="106" t="s">
        <v>132</v>
      </c>
      <c r="H43" s="305">
        <v>4.0</v>
      </c>
      <c r="I43" s="305">
        <v>2.0</v>
      </c>
    </row>
    <row r="44">
      <c r="A44" s="26" t="s">
        <v>123</v>
      </c>
      <c r="B44" s="26" t="s">
        <v>153</v>
      </c>
      <c r="C44" s="26" t="s">
        <v>154</v>
      </c>
      <c r="G44" s="106" t="s">
        <v>122</v>
      </c>
      <c r="H44" s="305">
        <v>3.0</v>
      </c>
      <c r="I44" s="305">
        <v>1.0</v>
      </c>
    </row>
    <row r="45">
      <c r="A45" s="26" t="s">
        <v>123</v>
      </c>
      <c r="B45" s="26" t="s">
        <v>155</v>
      </c>
      <c r="C45" s="26" t="s">
        <v>156</v>
      </c>
    </row>
    <row r="46">
      <c r="A46" s="26" t="s">
        <v>123</v>
      </c>
      <c r="B46" s="26" t="s">
        <v>157</v>
      </c>
      <c r="C46" s="26" t="s">
        <v>158</v>
      </c>
    </row>
    <row r="47">
      <c r="A47" s="26" t="s">
        <v>123</v>
      </c>
      <c r="B47" s="26" t="s">
        <v>159</v>
      </c>
      <c r="C47" s="26" t="s">
        <v>160</v>
      </c>
      <c r="H47" s="156"/>
      <c r="I47" s="156"/>
    </row>
    <row r="48">
      <c r="A48" s="26" t="s">
        <v>125</v>
      </c>
      <c r="B48" s="26" t="s">
        <v>161</v>
      </c>
      <c r="C48" s="26" t="s">
        <v>162</v>
      </c>
      <c r="G48" s="2" t="s">
        <v>290</v>
      </c>
      <c r="H48" s="156" t="s">
        <v>122</v>
      </c>
      <c r="I48" s="156" t="s">
        <v>132</v>
      </c>
    </row>
    <row r="49">
      <c r="A49" s="26" t="s">
        <v>124</v>
      </c>
      <c r="B49" s="26" t="s">
        <v>163</v>
      </c>
      <c r="C49" s="26" t="s">
        <v>164</v>
      </c>
      <c r="G49" s="2" t="s">
        <v>701</v>
      </c>
      <c r="H49" s="156">
        <v>2.0</v>
      </c>
      <c r="I49" s="156">
        <v>4.0</v>
      </c>
    </row>
    <row r="50">
      <c r="A50" s="26" t="s">
        <v>125</v>
      </c>
      <c r="B50" s="26" t="s">
        <v>165</v>
      </c>
      <c r="C50" s="26" t="s">
        <v>166</v>
      </c>
      <c r="G50" s="2" t="s">
        <v>702</v>
      </c>
      <c r="H50" s="156">
        <v>1.0</v>
      </c>
      <c r="I50" s="156">
        <v>6.0</v>
      </c>
    </row>
    <row r="51">
      <c r="A51" s="26" t="s">
        <v>122</v>
      </c>
      <c r="B51" s="26" t="s">
        <v>167</v>
      </c>
      <c r="C51" s="26" t="s">
        <v>168</v>
      </c>
      <c r="G51" s="2"/>
      <c r="H51" s="2"/>
      <c r="I51" s="2"/>
    </row>
    <row r="52">
      <c r="A52" s="26" t="s">
        <v>125</v>
      </c>
      <c r="B52" s="26" t="s">
        <v>169</v>
      </c>
      <c r="C52" s="26" t="s">
        <v>170</v>
      </c>
    </row>
    <row r="53">
      <c r="A53" s="26" t="s">
        <v>124</v>
      </c>
      <c r="B53" s="26" t="s">
        <v>171</v>
      </c>
      <c r="C53" s="26" t="s">
        <v>172</v>
      </c>
    </row>
    <row r="54">
      <c r="A54" s="26" t="s">
        <v>124</v>
      </c>
      <c r="B54" s="26" t="s">
        <v>173</v>
      </c>
      <c r="C54" s="26" t="s">
        <v>174</v>
      </c>
      <c r="G54" s="2" t="s">
        <v>703</v>
      </c>
    </row>
    <row r="55">
      <c r="A55" s="26" t="s">
        <v>124</v>
      </c>
      <c r="B55" s="26" t="s">
        <v>175</v>
      </c>
      <c r="C55" s="26" t="s">
        <v>176</v>
      </c>
    </row>
    <row r="56">
      <c r="A56" s="26" t="s">
        <v>124</v>
      </c>
      <c r="B56" s="26" t="s">
        <v>177</v>
      </c>
      <c r="C56" s="26" t="s">
        <v>178</v>
      </c>
    </row>
    <row r="57">
      <c r="A57" s="26" t="s">
        <v>125</v>
      </c>
      <c r="B57" s="26" t="s">
        <v>179</v>
      </c>
      <c r="C57" s="26" t="s">
        <v>180</v>
      </c>
      <c r="K57" s="2"/>
      <c r="L57" s="114"/>
    </row>
    <row r="58">
      <c r="A58" s="26" t="s">
        <v>124</v>
      </c>
      <c r="B58" s="26" t="s">
        <v>181</v>
      </c>
      <c r="C58" s="26" t="s">
        <v>182</v>
      </c>
      <c r="K58" s="2"/>
      <c r="L58" s="114"/>
    </row>
    <row r="59">
      <c r="A59" s="26" t="s">
        <v>122</v>
      </c>
      <c r="B59" s="26" t="s">
        <v>183</v>
      </c>
      <c r="C59" s="26" t="s">
        <v>184</v>
      </c>
      <c r="K59" s="2"/>
      <c r="L59" s="114"/>
    </row>
    <row r="60">
      <c r="A60" s="31"/>
      <c r="B60" s="31"/>
      <c r="C60" s="31"/>
      <c r="K60" s="2"/>
      <c r="L60" s="114"/>
    </row>
    <row r="61">
      <c r="A61" s="83" t="s">
        <v>123</v>
      </c>
      <c r="B61" s="83" t="s">
        <v>185</v>
      </c>
      <c r="C61" s="83" t="s">
        <v>186</v>
      </c>
      <c r="D61" s="83" t="s">
        <v>608</v>
      </c>
    </row>
    <row r="62">
      <c r="A62" s="85" t="s">
        <v>187</v>
      </c>
      <c r="B62" s="86"/>
      <c r="C62" s="86"/>
      <c r="D62" s="86"/>
    </row>
    <row r="63">
      <c r="A63" s="87" t="s">
        <v>124</v>
      </c>
      <c r="B63" s="88" t="s">
        <v>188</v>
      </c>
      <c r="C63" s="89"/>
      <c r="D63" s="89"/>
    </row>
    <row r="64">
      <c r="A64" s="90" t="s">
        <v>123</v>
      </c>
      <c r="B64" s="91" t="s">
        <v>189</v>
      </c>
      <c r="C64" s="92"/>
      <c r="D64" s="92"/>
    </row>
    <row r="65">
      <c r="A65" s="90" t="s">
        <v>125</v>
      </c>
      <c r="B65" s="91" t="s">
        <v>190</v>
      </c>
      <c r="C65" s="92"/>
      <c r="D65" s="92"/>
    </row>
    <row r="66">
      <c r="A66" s="90" t="s">
        <v>122</v>
      </c>
      <c r="B66" s="91" t="s">
        <v>191</v>
      </c>
      <c r="C66" s="92"/>
      <c r="D66" s="92"/>
    </row>
    <row r="71">
      <c r="A71" s="49" t="s">
        <v>94</v>
      </c>
      <c r="B71" s="50"/>
      <c r="C71" s="161"/>
      <c r="D71" s="161"/>
    </row>
    <row r="72" ht="30.75" customHeight="1">
      <c r="A72" s="51" t="s">
        <v>95</v>
      </c>
      <c r="B72" s="50"/>
      <c r="G72" s="2" t="s">
        <v>194</v>
      </c>
    </row>
    <row r="73">
      <c r="A73" s="52" t="s">
        <v>193</v>
      </c>
      <c r="B73" s="50"/>
      <c r="G73" s="2" t="s">
        <v>122</v>
      </c>
    </row>
    <row r="74">
      <c r="A74" s="55" t="s">
        <v>98</v>
      </c>
      <c r="B74" s="55" t="s">
        <v>99</v>
      </c>
      <c r="G74" s="2" t="s">
        <v>98</v>
      </c>
      <c r="H74" s="2" t="s">
        <v>99</v>
      </c>
    </row>
    <row r="75">
      <c r="A75" s="71">
        <f>AVERAGE(B2:AC2)</f>
        <v>3.642857143</v>
      </c>
      <c r="B75" s="133">
        <v>5.64</v>
      </c>
    </row>
    <row r="76">
      <c r="A76" s="71">
        <f t="shared" ref="A76:A84" si="4">AVERAGE(B7:AC7)</f>
        <v>3.642857143</v>
      </c>
      <c r="B76" s="133">
        <v>5.36</v>
      </c>
    </row>
    <row r="77">
      <c r="A77" s="71">
        <f t="shared" si="4"/>
        <v>3.571428571</v>
      </c>
      <c r="B77" s="133">
        <v>4.64</v>
      </c>
    </row>
    <row r="78">
      <c r="A78" s="71">
        <f t="shared" si="4"/>
        <v>3.964285714</v>
      </c>
      <c r="B78" s="133">
        <v>5.93</v>
      </c>
    </row>
    <row r="79">
      <c r="A79" s="71">
        <f t="shared" si="4"/>
        <v>4.357142857</v>
      </c>
      <c r="B79" s="133">
        <v>3.64</v>
      </c>
    </row>
    <row r="80">
      <c r="A80" s="71">
        <f t="shared" si="4"/>
        <v>4.607142857</v>
      </c>
      <c r="B80" s="133">
        <v>3.64</v>
      </c>
    </row>
    <row r="81">
      <c r="A81" s="71">
        <f t="shared" si="4"/>
        <v>4.785714286</v>
      </c>
      <c r="B81" s="133">
        <v>4.36</v>
      </c>
    </row>
    <row r="82">
      <c r="A82" s="71">
        <f t="shared" si="4"/>
        <v>4.642857143</v>
      </c>
      <c r="B82" s="133">
        <v>4.61</v>
      </c>
    </row>
    <row r="83">
      <c r="A83" s="71">
        <f t="shared" si="4"/>
        <v>4.642857143</v>
      </c>
      <c r="B83" s="133">
        <v>5.64</v>
      </c>
    </row>
    <row r="84">
      <c r="A84" s="71">
        <f t="shared" si="4"/>
        <v>4.428571429</v>
      </c>
      <c r="B84" s="133">
        <v>3.43</v>
      </c>
    </row>
    <row r="113">
      <c r="A113" s="306" t="s">
        <v>704</v>
      </c>
    </row>
    <row r="114">
      <c r="A114" s="118" t="s">
        <v>705</v>
      </c>
      <c r="B114" s="50"/>
      <c r="C114" s="118" t="s">
        <v>706</v>
      </c>
      <c r="D114" s="50"/>
      <c r="E114" s="118" t="s">
        <v>707</v>
      </c>
      <c r="F114" s="50"/>
    </row>
    <row r="115">
      <c r="A115" s="26" t="s">
        <v>98</v>
      </c>
      <c r="B115" s="26" t="s">
        <v>99</v>
      </c>
      <c r="C115" s="26" t="s">
        <v>98</v>
      </c>
      <c r="D115" s="26" t="s">
        <v>99</v>
      </c>
      <c r="E115" s="26" t="s">
        <v>98</v>
      </c>
      <c r="F115" s="26" t="s">
        <v>99</v>
      </c>
    </row>
    <row r="116">
      <c r="A116" s="31">
        <f>B2</f>
        <v>2</v>
      </c>
      <c r="B116" s="26">
        <v>4.0</v>
      </c>
      <c r="C116" s="31"/>
      <c r="D116" s="31"/>
      <c r="E116" s="31"/>
      <c r="F116" s="31"/>
    </row>
    <row r="117">
      <c r="A117" s="31">
        <f t="shared" ref="A117:A125" si="5">B7</f>
        <v>3</v>
      </c>
      <c r="B117" s="26">
        <v>2.0</v>
      </c>
      <c r="C117" s="31"/>
      <c r="D117" s="31"/>
      <c r="E117" s="31"/>
      <c r="F117" s="31"/>
    </row>
    <row r="118">
      <c r="A118" s="31">
        <f t="shared" si="5"/>
        <v>4</v>
      </c>
      <c r="B118" s="26">
        <v>2.0</v>
      </c>
      <c r="C118" s="31"/>
      <c r="D118" s="31"/>
      <c r="E118" s="31"/>
      <c r="F118" s="31"/>
    </row>
    <row r="119">
      <c r="A119" s="31">
        <f t="shared" si="5"/>
        <v>6</v>
      </c>
      <c r="B119" s="26">
        <v>2.0</v>
      </c>
      <c r="C119" s="31"/>
      <c r="D119" s="31"/>
      <c r="E119" s="31"/>
      <c r="F119" s="31"/>
    </row>
    <row r="120">
      <c r="A120" s="31">
        <f t="shared" si="5"/>
        <v>6</v>
      </c>
      <c r="B120" s="26">
        <v>4.0</v>
      </c>
      <c r="C120" s="31"/>
      <c r="D120" s="31"/>
      <c r="E120" s="31"/>
      <c r="F120" s="31"/>
    </row>
    <row r="121">
      <c r="A121" s="31">
        <f t="shared" si="5"/>
        <v>7</v>
      </c>
      <c r="B121" s="26">
        <v>3.0</v>
      </c>
      <c r="C121" s="31"/>
      <c r="D121" s="31"/>
      <c r="E121" s="31"/>
      <c r="F121" s="31"/>
    </row>
    <row r="122">
      <c r="A122" s="31">
        <f t="shared" si="5"/>
        <v>4</v>
      </c>
      <c r="B122" s="26">
        <v>2.0</v>
      </c>
      <c r="C122" s="31"/>
      <c r="D122" s="31"/>
      <c r="E122" s="31"/>
      <c r="F122" s="31"/>
    </row>
    <row r="123">
      <c r="A123" s="31">
        <f t="shared" si="5"/>
        <v>4</v>
      </c>
      <c r="B123" s="26">
        <v>2.0</v>
      </c>
      <c r="C123" s="31"/>
      <c r="D123" s="31"/>
      <c r="E123" s="31"/>
      <c r="F123" s="31"/>
    </row>
    <row r="124">
      <c r="A124" s="31">
        <f t="shared" si="5"/>
        <v>3</v>
      </c>
      <c r="B124" s="26">
        <v>2.0</v>
      </c>
      <c r="C124" s="31"/>
      <c r="D124" s="31"/>
      <c r="E124" s="31"/>
      <c r="F124" s="31"/>
    </row>
    <row r="125">
      <c r="A125" s="31">
        <f t="shared" si="5"/>
        <v>1</v>
      </c>
      <c r="B125" s="26">
        <v>2.0</v>
      </c>
      <c r="C125" s="31"/>
      <c r="D125" s="31"/>
      <c r="E125" s="31"/>
      <c r="F125" s="31"/>
    </row>
  </sheetData>
  <mergeCells count="7">
    <mergeCell ref="A73:B73"/>
    <mergeCell ref="A71:B71"/>
    <mergeCell ref="A72:B72"/>
    <mergeCell ref="A114:B114"/>
    <mergeCell ref="C114:D114"/>
    <mergeCell ref="E114:F114"/>
    <mergeCell ref="A113:F11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1" width="21.57"/>
  </cols>
  <sheetData>
    <row r="1">
      <c r="A1" t="s">
        <v>0</v>
      </c>
      <c r="B1" t="s">
        <v>1</v>
      </c>
      <c r="C1" t="s">
        <v>2</v>
      </c>
      <c r="D1" t="s">
        <v>3</v>
      </c>
      <c r="E1" t="s">
        <v>4</v>
      </c>
      <c r="F1" t="s">
        <v>5</v>
      </c>
      <c r="G1" t="s">
        <v>6</v>
      </c>
      <c r="H1" t="s">
        <v>7</v>
      </c>
      <c r="I1" t="s">
        <v>8</v>
      </c>
      <c r="J1" t="s">
        <v>9</v>
      </c>
      <c r="K1" t="s">
        <v>10</v>
      </c>
    </row>
    <row r="2">
      <c r="A2" s="1">
        <v>42704.33509342592</v>
      </c>
      <c r="B2" s="2" t="s">
        <v>11</v>
      </c>
      <c r="C2" s="2" t="s">
        <v>13</v>
      </c>
      <c r="D2" s="2" t="s">
        <v>14</v>
      </c>
      <c r="E2" s="2" t="s">
        <v>15</v>
      </c>
      <c r="F2" s="2" t="s">
        <v>16</v>
      </c>
      <c r="G2" s="2" t="s">
        <v>16</v>
      </c>
      <c r="H2" s="2" t="s">
        <v>17</v>
      </c>
      <c r="I2" s="2" t="s">
        <v>18</v>
      </c>
      <c r="J2" s="2" t="s">
        <v>19</v>
      </c>
      <c r="K2" s="2" t="s">
        <v>20</v>
      </c>
    </row>
    <row r="3">
      <c r="A3" s="1">
        <v>42704.34361134259</v>
      </c>
      <c r="B3" s="2" t="s">
        <v>11</v>
      </c>
      <c r="C3" s="2" t="s">
        <v>13</v>
      </c>
      <c r="D3" s="2" t="s">
        <v>14</v>
      </c>
      <c r="E3" s="2" t="s">
        <v>15</v>
      </c>
      <c r="F3" s="2" t="s">
        <v>16</v>
      </c>
      <c r="G3" s="2" t="s">
        <v>17</v>
      </c>
      <c r="H3" s="2" t="s">
        <v>16</v>
      </c>
      <c r="I3" s="2" t="s">
        <v>18</v>
      </c>
      <c r="J3" s="2" t="s">
        <v>21</v>
      </c>
      <c r="K3" s="2" t="s">
        <v>22</v>
      </c>
    </row>
    <row r="4">
      <c r="A4" s="1">
        <v>42704.435034317125</v>
      </c>
      <c r="B4" s="2" t="s">
        <v>11</v>
      </c>
      <c r="C4" s="2" t="s">
        <v>13</v>
      </c>
      <c r="D4" s="2" t="s">
        <v>23</v>
      </c>
      <c r="E4" s="2" t="s">
        <v>15</v>
      </c>
      <c r="F4" s="2" t="s">
        <v>16</v>
      </c>
      <c r="G4" s="2" t="s">
        <v>17</v>
      </c>
      <c r="H4" s="2" t="s">
        <v>24</v>
      </c>
      <c r="I4" s="2" t="s">
        <v>18</v>
      </c>
      <c r="J4" s="2" t="s">
        <v>25</v>
      </c>
      <c r="K4" s="2" t="s">
        <v>26</v>
      </c>
    </row>
    <row r="5">
      <c r="A5" s="1">
        <v>42704.50423910879</v>
      </c>
      <c r="B5" s="2" t="s">
        <v>11</v>
      </c>
      <c r="C5" s="2" t="s">
        <v>27</v>
      </c>
      <c r="D5" s="2" t="s">
        <v>28</v>
      </c>
      <c r="E5" s="2" t="s">
        <v>15</v>
      </c>
      <c r="F5" s="2" t="s">
        <v>16</v>
      </c>
      <c r="G5" s="2" t="s">
        <v>16</v>
      </c>
      <c r="H5" s="2" t="s">
        <v>16</v>
      </c>
      <c r="I5" s="2" t="s">
        <v>18</v>
      </c>
      <c r="J5" s="2" t="s">
        <v>29</v>
      </c>
      <c r="K5" s="2" t="s">
        <v>30</v>
      </c>
    </row>
    <row r="6">
      <c r="A6" s="1">
        <v>42705.34742347222</v>
      </c>
      <c r="B6" s="2" t="s">
        <v>11</v>
      </c>
      <c r="C6" s="2" t="s">
        <v>13</v>
      </c>
      <c r="D6" s="2" t="s">
        <v>23</v>
      </c>
      <c r="E6" s="2" t="s">
        <v>15</v>
      </c>
      <c r="F6" s="2" t="s">
        <v>16</v>
      </c>
      <c r="G6" s="2" t="s">
        <v>24</v>
      </c>
      <c r="H6" s="2" t="s">
        <v>16</v>
      </c>
      <c r="I6" s="2" t="s">
        <v>18</v>
      </c>
      <c r="J6" s="2" t="s">
        <v>31</v>
      </c>
      <c r="K6" s="2" t="s">
        <v>32</v>
      </c>
    </row>
    <row r="7">
      <c r="A7" s="1">
        <v>42705.406600937495</v>
      </c>
      <c r="B7" s="2" t="s">
        <v>11</v>
      </c>
      <c r="C7" s="2" t="s">
        <v>13</v>
      </c>
      <c r="D7" s="2" t="s">
        <v>23</v>
      </c>
      <c r="E7" s="2" t="s">
        <v>15</v>
      </c>
      <c r="F7" s="2" t="s">
        <v>17</v>
      </c>
      <c r="G7" s="2" t="s">
        <v>16</v>
      </c>
      <c r="H7" s="2" t="s">
        <v>16</v>
      </c>
      <c r="I7" s="2" t="s">
        <v>18</v>
      </c>
      <c r="J7" s="2" t="s">
        <v>33</v>
      </c>
      <c r="K7" s="2" t="s">
        <v>34</v>
      </c>
    </row>
    <row r="8">
      <c r="A8" s="1">
        <v>42706.15120841435</v>
      </c>
      <c r="B8" s="2" t="s">
        <v>11</v>
      </c>
      <c r="C8" s="2" t="s">
        <v>13</v>
      </c>
      <c r="D8" s="2" t="s">
        <v>23</v>
      </c>
      <c r="E8" s="2" t="s">
        <v>15</v>
      </c>
      <c r="F8" s="2" t="s">
        <v>24</v>
      </c>
      <c r="G8" s="2" t="s">
        <v>35</v>
      </c>
      <c r="H8" s="2" t="s">
        <v>16</v>
      </c>
      <c r="I8" s="2" t="s">
        <v>18</v>
      </c>
      <c r="J8" s="2" t="s">
        <v>36</v>
      </c>
      <c r="K8" s="2" t="s">
        <v>37</v>
      </c>
    </row>
    <row r="9">
      <c r="A9" s="1">
        <v>42706.15639604167</v>
      </c>
      <c r="B9" s="2" t="s">
        <v>11</v>
      </c>
      <c r="C9" s="2" t="s">
        <v>27</v>
      </c>
      <c r="D9" s="2" t="s">
        <v>23</v>
      </c>
      <c r="E9" s="2" t="s">
        <v>38</v>
      </c>
      <c r="F9" s="2" t="s">
        <v>17</v>
      </c>
      <c r="G9" s="2" t="s">
        <v>17</v>
      </c>
      <c r="H9" s="2" t="s">
        <v>17</v>
      </c>
      <c r="I9" s="2" t="s">
        <v>18</v>
      </c>
      <c r="J9" s="2" t="s">
        <v>39</v>
      </c>
      <c r="K9" s="2" t="s">
        <v>40</v>
      </c>
    </row>
    <row r="10">
      <c r="A10" s="1">
        <v>42706.16672405093</v>
      </c>
      <c r="B10" s="2" t="s">
        <v>11</v>
      </c>
      <c r="C10" s="2" t="s">
        <v>27</v>
      </c>
      <c r="D10" s="2" t="s">
        <v>23</v>
      </c>
      <c r="E10" s="2" t="s">
        <v>15</v>
      </c>
      <c r="F10" s="2" t="s">
        <v>16</v>
      </c>
      <c r="G10" s="2" t="s">
        <v>17</v>
      </c>
      <c r="H10" s="2" t="s">
        <v>17</v>
      </c>
      <c r="I10" s="2" t="s">
        <v>18</v>
      </c>
      <c r="J10" s="2" t="s">
        <v>41</v>
      </c>
      <c r="K10" s="2" t="s">
        <v>42</v>
      </c>
    </row>
    <row r="11">
      <c r="A11" s="1">
        <v>42706.2834741088</v>
      </c>
      <c r="B11" s="2" t="s">
        <v>11</v>
      </c>
      <c r="C11" s="2" t="s">
        <v>13</v>
      </c>
      <c r="D11" s="2" t="s">
        <v>23</v>
      </c>
      <c r="E11" s="2" t="s">
        <v>15</v>
      </c>
      <c r="F11" s="2" t="s">
        <v>17</v>
      </c>
      <c r="G11" s="2" t="s">
        <v>17</v>
      </c>
      <c r="H11" s="2" t="s">
        <v>17</v>
      </c>
      <c r="I11" s="2" t="s">
        <v>18</v>
      </c>
      <c r="J11" s="2" t="s">
        <v>43</v>
      </c>
      <c r="K11" s="2" t="s">
        <v>44</v>
      </c>
    </row>
    <row r="12">
      <c r="A12" s="1">
        <v>42706.41586171296</v>
      </c>
      <c r="B12" s="2" t="s">
        <v>11</v>
      </c>
      <c r="C12" s="2" t="s">
        <v>13</v>
      </c>
      <c r="D12" s="2" t="s">
        <v>23</v>
      </c>
      <c r="E12" s="2" t="s">
        <v>15</v>
      </c>
      <c r="F12" s="2" t="s">
        <v>24</v>
      </c>
      <c r="G12" s="2" t="s">
        <v>16</v>
      </c>
      <c r="H12" s="2" t="s">
        <v>24</v>
      </c>
      <c r="I12" s="2" t="s">
        <v>18</v>
      </c>
      <c r="J12" s="2" t="s">
        <v>45</v>
      </c>
      <c r="K12" s="2" t="s">
        <v>46</v>
      </c>
    </row>
    <row r="13">
      <c r="A13" s="1">
        <v>42706.42615484954</v>
      </c>
      <c r="B13" s="2" t="s">
        <v>11</v>
      </c>
      <c r="C13" s="2" t="s">
        <v>13</v>
      </c>
      <c r="D13" s="2" t="s">
        <v>47</v>
      </c>
      <c r="E13" s="2" t="s">
        <v>15</v>
      </c>
      <c r="F13" s="2" t="s">
        <v>16</v>
      </c>
      <c r="G13" s="2" t="s">
        <v>17</v>
      </c>
      <c r="H13" s="2" t="s">
        <v>17</v>
      </c>
      <c r="I13" s="2" t="s">
        <v>18</v>
      </c>
      <c r="J13" s="2" t="s">
        <v>48</v>
      </c>
      <c r="K13" s="2" t="s">
        <v>49</v>
      </c>
    </row>
    <row r="14">
      <c r="A14" s="1">
        <v>42706.43171803241</v>
      </c>
      <c r="B14" s="2" t="s">
        <v>11</v>
      </c>
      <c r="C14" s="2" t="s">
        <v>27</v>
      </c>
      <c r="D14" s="2" t="s">
        <v>28</v>
      </c>
      <c r="E14" s="2" t="s">
        <v>15</v>
      </c>
      <c r="F14" s="2" t="s">
        <v>51</v>
      </c>
      <c r="G14" s="2" t="s">
        <v>16</v>
      </c>
      <c r="H14" s="2" t="s">
        <v>16</v>
      </c>
      <c r="I14" s="2" t="s">
        <v>18</v>
      </c>
      <c r="J14" s="2" t="s">
        <v>52</v>
      </c>
      <c r="K14" s="2" t="s">
        <v>53</v>
      </c>
    </row>
    <row r="17">
      <c r="A17" s="2" t="s">
        <v>54</v>
      </c>
    </row>
    <row r="18">
      <c r="A18" s="1">
        <v>42704.33509342592</v>
      </c>
      <c r="B18" s="2" t="s">
        <v>11</v>
      </c>
      <c r="C18" s="2" t="s">
        <v>13</v>
      </c>
      <c r="D18" s="2" t="s">
        <v>14</v>
      </c>
      <c r="E18" s="2" t="s">
        <v>15</v>
      </c>
      <c r="F18" s="2" t="s">
        <v>16</v>
      </c>
      <c r="G18" s="2" t="s">
        <v>16</v>
      </c>
      <c r="H18" s="2" t="s">
        <v>17</v>
      </c>
      <c r="I18" s="2" t="s">
        <v>18</v>
      </c>
      <c r="J18" s="2" t="s">
        <v>19</v>
      </c>
      <c r="K18" s="2" t="s">
        <v>20</v>
      </c>
    </row>
    <row r="19">
      <c r="A19" s="1">
        <v>42704.34361134259</v>
      </c>
      <c r="B19" s="2" t="s">
        <v>11</v>
      </c>
      <c r="C19" s="2" t="s">
        <v>13</v>
      </c>
      <c r="D19" s="2" t="s">
        <v>14</v>
      </c>
      <c r="E19" s="2" t="s">
        <v>15</v>
      </c>
      <c r="F19" s="2" t="s">
        <v>16</v>
      </c>
      <c r="G19" s="2" t="s">
        <v>17</v>
      </c>
      <c r="H19" s="2" t="s">
        <v>16</v>
      </c>
      <c r="I19" s="2" t="s">
        <v>18</v>
      </c>
      <c r="J19" s="2" t="s">
        <v>21</v>
      </c>
      <c r="K19" s="2" t="s">
        <v>22</v>
      </c>
    </row>
    <row r="20">
      <c r="A20" s="1">
        <v>42704.435034317125</v>
      </c>
      <c r="B20" s="2" t="s">
        <v>11</v>
      </c>
      <c r="C20" s="2" t="s">
        <v>13</v>
      </c>
      <c r="D20" s="2" t="s">
        <v>23</v>
      </c>
      <c r="E20" s="2" t="s">
        <v>15</v>
      </c>
      <c r="F20" s="2" t="s">
        <v>16</v>
      </c>
      <c r="G20" s="2" t="s">
        <v>17</v>
      </c>
      <c r="H20" s="2" t="s">
        <v>24</v>
      </c>
      <c r="I20" s="2" t="s">
        <v>18</v>
      </c>
      <c r="J20" s="2" t="s">
        <v>25</v>
      </c>
      <c r="K20" s="2" t="s">
        <v>26</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30" width="21.57"/>
  </cols>
  <sheetData>
    <row r="1">
      <c r="A1" t="s">
        <v>0</v>
      </c>
      <c r="B1" s="2" t="s">
        <v>113</v>
      </c>
      <c r="C1" t="s">
        <v>114</v>
      </c>
      <c r="D1" t="s">
        <v>114</v>
      </c>
      <c r="E1" t="s">
        <v>114</v>
      </c>
      <c r="F1" t="s">
        <v>114</v>
      </c>
      <c r="G1" t="s">
        <v>114</v>
      </c>
      <c r="H1" t="s">
        <v>114</v>
      </c>
      <c r="I1" t="s">
        <v>114</v>
      </c>
      <c r="J1" t="s">
        <v>114</v>
      </c>
      <c r="K1" t="s">
        <v>114</v>
      </c>
      <c r="L1" t="s">
        <v>114</v>
      </c>
      <c r="M1" t="s">
        <v>114</v>
      </c>
      <c r="N1" t="s">
        <v>114</v>
      </c>
      <c r="O1" t="s">
        <v>114</v>
      </c>
      <c r="P1" t="s">
        <v>114</v>
      </c>
      <c r="Q1" t="s">
        <v>114</v>
      </c>
      <c r="R1" t="s">
        <v>114</v>
      </c>
      <c r="S1" t="s">
        <v>114</v>
      </c>
      <c r="T1" t="s">
        <v>114</v>
      </c>
      <c r="U1" t="s">
        <v>114</v>
      </c>
      <c r="V1" t="s">
        <v>114</v>
      </c>
      <c r="W1" t="s">
        <v>114</v>
      </c>
      <c r="X1" t="s">
        <v>114</v>
      </c>
      <c r="Y1" t="s">
        <v>114</v>
      </c>
      <c r="Z1" t="s">
        <v>114</v>
      </c>
      <c r="AA1" t="s">
        <v>114</v>
      </c>
      <c r="AB1" t="s">
        <v>114</v>
      </c>
      <c r="AC1" t="s">
        <v>114</v>
      </c>
      <c r="AD1" s="2" t="s">
        <v>115</v>
      </c>
    </row>
    <row r="2">
      <c r="A2" s="1">
        <v>42692.802454351855</v>
      </c>
      <c r="B2" s="2">
        <v>2.0</v>
      </c>
      <c r="C2" s="2">
        <v>6.0</v>
      </c>
      <c r="D2" s="2">
        <v>6.0</v>
      </c>
      <c r="E2" s="2">
        <v>6.0</v>
      </c>
      <c r="F2" s="2">
        <v>6.0</v>
      </c>
      <c r="G2" s="2">
        <v>4.0</v>
      </c>
      <c r="H2" s="2">
        <v>4.0</v>
      </c>
      <c r="I2" s="2">
        <v>6.0</v>
      </c>
      <c r="J2" s="2">
        <v>6.0</v>
      </c>
      <c r="K2" s="2">
        <v>2.0</v>
      </c>
      <c r="L2" s="2">
        <v>5.0</v>
      </c>
      <c r="M2" s="2">
        <v>3.0</v>
      </c>
      <c r="N2" s="2">
        <v>5.0</v>
      </c>
      <c r="O2" s="2">
        <v>2.0</v>
      </c>
      <c r="P2" s="2">
        <v>2.0</v>
      </c>
      <c r="Q2" s="2">
        <v>2.0</v>
      </c>
      <c r="R2" s="2">
        <v>6.0</v>
      </c>
      <c r="S2" s="2">
        <v>2.0</v>
      </c>
      <c r="T2" s="2">
        <v>6.0</v>
      </c>
      <c r="U2" s="2">
        <v>2.0</v>
      </c>
      <c r="V2" s="2">
        <v>2.0</v>
      </c>
      <c r="W2" s="2">
        <v>2.0</v>
      </c>
      <c r="X2" s="2">
        <v>6.0</v>
      </c>
      <c r="Y2" s="2">
        <v>5.0</v>
      </c>
      <c r="Z2" s="2">
        <v>5.0</v>
      </c>
      <c r="AA2" s="2">
        <v>3.0</v>
      </c>
      <c r="AB2" s="2">
        <v>2.0</v>
      </c>
      <c r="AC2" s="2">
        <v>2.0</v>
      </c>
      <c r="AD2" s="2" t="s">
        <v>316</v>
      </c>
    </row>
    <row r="3">
      <c r="A3" s="1">
        <v>42704.34054283565</v>
      </c>
      <c r="B3" s="2">
        <v>4.0</v>
      </c>
      <c r="C3" s="2">
        <v>6.0</v>
      </c>
      <c r="D3" s="2">
        <v>7.0</v>
      </c>
      <c r="E3" s="2">
        <v>5.0</v>
      </c>
      <c r="F3" s="2">
        <v>7.0</v>
      </c>
      <c r="G3" s="2">
        <v>5.0</v>
      </c>
      <c r="H3" s="2">
        <v>4.0</v>
      </c>
      <c r="I3" s="2">
        <v>2.0</v>
      </c>
      <c r="J3" s="2">
        <v>3.0</v>
      </c>
      <c r="K3" s="2">
        <v>5.0</v>
      </c>
      <c r="L3" s="2">
        <v>4.0</v>
      </c>
      <c r="M3" s="2">
        <v>4.0</v>
      </c>
      <c r="N3" s="2">
        <v>6.0</v>
      </c>
      <c r="O3" s="2">
        <v>2.0</v>
      </c>
      <c r="P3" s="2">
        <v>3.0</v>
      </c>
      <c r="Q3" s="2">
        <v>3.0</v>
      </c>
      <c r="R3" s="2">
        <v>5.0</v>
      </c>
      <c r="S3" s="2">
        <v>3.0</v>
      </c>
      <c r="T3" s="2">
        <v>5.0</v>
      </c>
      <c r="U3" s="2">
        <v>2.0</v>
      </c>
      <c r="V3" s="2">
        <v>5.0</v>
      </c>
      <c r="W3" s="2">
        <v>4.0</v>
      </c>
      <c r="X3" s="2">
        <v>4.0</v>
      </c>
      <c r="Y3" s="2">
        <v>3.0</v>
      </c>
      <c r="Z3" s="2">
        <v>6.0</v>
      </c>
      <c r="AA3" s="2">
        <v>2.0</v>
      </c>
      <c r="AB3" s="2">
        <v>1.0</v>
      </c>
      <c r="AC3" s="2">
        <v>3.0</v>
      </c>
      <c r="AD3" s="2" t="s">
        <v>20</v>
      </c>
    </row>
    <row r="4">
      <c r="A4" s="1">
        <v>42704.35108969908</v>
      </c>
      <c r="B4" s="2">
        <v>4.0</v>
      </c>
      <c r="C4" s="2">
        <v>3.0</v>
      </c>
      <c r="D4" s="2">
        <v>4.0</v>
      </c>
      <c r="E4" s="2">
        <v>4.0</v>
      </c>
      <c r="F4" s="2">
        <v>3.0</v>
      </c>
      <c r="G4" s="2">
        <v>5.0</v>
      </c>
      <c r="H4" s="2">
        <v>4.0</v>
      </c>
      <c r="I4" s="2">
        <v>5.0</v>
      </c>
      <c r="J4" s="2">
        <v>6.0</v>
      </c>
      <c r="K4" s="2">
        <v>4.0</v>
      </c>
      <c r="L4" s="2">
        <v>5.0</v>
      </c>
      <c r="M4" s="2">
        <v>4.0</v>
      </c>
      <c r="N4" s="2">
        <v>2.0</v>
      </c>
      <c r="O4" s="2">
        <v>6.0</v>
      </c>
      <c r="P4" s="2">
        <v>4.0</v>
      </c>
      <c r="Q4" s="2">
        <v>4.0</v>
      </c>
      <c r="R4" s="2">
        <v>2.0</v>
      </c>
      <c r="S4" s="2">
        <v>4.0</v>
      </c>
      <c r="T4" s="2">
        <v>4.0</v>
      </c>
      <c r="U4" s="2">
        <v>6.0</v>
      </c>
      <c r="V4" s="2">
        <v>4.0</v>
      </c>
      <c r="W4" s="2">
        <v>4.0</v>
      </c>
      <c r="X4" s="2">
        <v>7.0</v>
      </c>
      <c r="Y4" s="2">
        <v>4.0</v>
      </c>
      <c r="Z4" s="2">
        <v>3.0</v>
      </c>
      <c r="AA4" s="2">
        <v>5.0</v>
      </c>
      <c r="AB4" s="2">
        <v>6.0</v>
      </c>
      <c r="AC4" s="2">
        <v>6.0</v>
      </c>
      <c r="AD4" s="2" t="s">
        <v>22</v>
      </c>
    </row>
    <row r="5">
      <c r="A5" s="1">
        <v>42704.44205136574</v>
      </c>
      <c r="B5" s="2">
        <v>2.0</v>
      </c>
      <c r="C5" s="2">
        <v>6.0</v>
      </c>
      <c r="D5" s="2">
        <v>6.0</v>
      </c>
      <c r="E5" s="2">
        <v>6.0</v>
      </c>
      <c r="F5" s="2">
        <v>3.0</v>
      </c>
      <c r="G5" s="2">
        <v>4.0</v>
      </c>
      <c r="H5" s="2">
        <v>6.0</v>
      </c>
      <c r="I5" s="2">
        <v>6.0</v>
      </c>
      <c r="J5" s="2">
        <v>3.0</v>
      </c>
      <c r="K5" s="2">
        <v>4.0</v>
      </c>
      <c r="L5" s="2">
        <v>4.0</v>
      </c>
      <c r="M5" s="2">
        <v>7.0</v>
      </c>
      <c r="N5" s="2">
        <v>3.0</v>
      </c>
      <c r="O5" s="2">
        <v>4.0</v>
      </c>
      <c r="P5" s="2">
        <v>2.0</v>
      </c>
      <c r="Q5" s="2">
        <v>2.0</v>
      </c>
      <c r="R5" s="2">
        <v>2.0</v>
      </c>
      <c r="S5" s="2">
        <v>4.0</v>
      </c>
      <c r="T5" s="2">
        <v>5.0</v>
      </c>
      <c r="U5" s="2">
        <v>6.0</v>
      </c>
      <c r="V5" s="2">
        <v>3.0</v>
      </c>
      <c r="W5" s="2">
        <v>6.0</v>
      </c>
      <c r="X5" s="2">
        <v>3.0</v>
      </c>
      <c r="Y5" s="2">
        <v>5.0</v>
      </c>
      <c r="Z5" s="2">
        <v>7.0</v>
      </c>
      <c r="AA5" s="2">
        <v>3.0</v>
      </c>
      <c r="AB5" s="2">
        <v>3.0</v>
      </c>
      <c r="AC5" s="2">
        <v>5.0</v>
      </c>
      <c r="AD5" s="2" t="s">
        <v>26</v>
      </c>
    </row>
    <row r="6">
      <c r="A6" s="1">
        <v>42704.50630763889</v>
      </c>
      <c r="B6" s="2">
        <v>4.0</v>
      </c>
      <c r="C6" s="2">
        <v>6.0</v>
      </c>
      <c r="D6" s="2">
        <v>5.0</v>
      </c>
      <c r="E6" s="2">
        <v>6.0</v>
      </c>
      <c r="F6" s="2">
        <v>7.0</v>
      </c>
      <c r="G6" s="2">
        <v>7.0</v>
      </c>
      <c r="H6" s="2">
        <v>5.0</v>
      </c>
      <c r="I6" s="2">
        <v>5.0</v>
      </c>
      <c r="J6" s="2">
        <v>4.0</v>
      </c>
      <c r="K6" s="2">
        <v>4.0</v>
      </c>
      <c r="L6" s="2">
        <v>4.0</v>
      </c>
      <c r="M6" s="2">
        <v>5.0</v>
      </c>
      <c r="N6" s="2">
        <v>5.0</v>
      </c>
      <c r="O6" s="2">
        <v>3.0</v>
      </c>
      <c r="P6" s="2">
        <v>3.0</v>
      </c>
      <c r="Q6" s="2">
        <v>3.0</v>
      </c>
      <c r="R6" s="2">
        <v>6.0</v>
      </c>
      <c r="S6" s="2">
        <v>3.0</v>
      </c>
      <c r="T6" s="2">
        <v>4.0</v>
      </c>
      <c r="U6" s="2">
        <v>3.0</v>
      </c>
      <c r="V6" s="2">
        <v>5.0</v>
      </c>
      <c r="W6" s="2">
        <v>5.0</v>
      </c>
      <c r="X6" s="2">
        <v>5.0</v>
      </c>
      <c r="Y6" s="2">
        <v>2.0</v>
      </c>
      <c r="Z6" s="2">
        <v>6.0</v>
      </c>
      <c r="AA6" s="2">
        <v>2.0</v>
      </c>
      <c r="AB6" s="2">
        <v>2.0</v>
      </c>
      <c r="AC6" s="2">
        <v>2.0</v>
      </c>
      <c r="AD6" s="2" t="s">
        <v>30</v>
      </c>
    </row>
    <row r="20">
      <c r="A20" s="55" t="s">
        <v>117</v>
      </c>
      <c r="B20" s="82">
        <f t="shared" ref="B20:AC20" si="1">AVERAGE(B2:B15)</f>
        <v>3.2</v>
      </c>
      <c r="C20" s="82">
        <f t="shared" si="1"/>
        <v>5.4</v>
      </c>
      <c r="D20" s="82">
        <f t="shared" si="1"/>
        <v>5.6</v>
      </c>
      <c r="E20" s="82">
        <f t="shared" si="1"/>
        <v>5.4</v>
      </c>
      <c r="F20" s="82">
        <f t="shared" si="1"/>
        <v>5.2</v>
      </c>
      <c r="G20" s="82">
        <f t="shared" si="1"/>
        <v>5</v>
      </c>
      <c r="H20" s="82">
        <f t="shared" si="1"/>
        <v>4.6</v>
      </c>
      <c r="I20" s="82">
        <f t="shared" si="1"/>
        <v>4.8</v>
      </c>
      <c r="J20" s="82">
        <f t="shared" si="1"/>
        <v>4.4</v>
      </c>
      <c r="K20" s="82">
        <f t="shared" si="1"/>
        <v>3.8</v>
      </c>
      <c r="L20" s="82">
        <f t="shared" si="1"/>
        <v>4.4</v>
      </c>
      <c r="M20" s="82">
        <f t="shared" si="1"/>
        <v>4.6</v>
      </c>
      <c r="N20" s="82">
        <f t="shared" si="1"/>
        <v>4.2</v>
      </c>
      <c r="O20" s="82">
        <f t="shared" si="1"/>
        <v>3.4</v>
      </c>
      <c r="P20" s="82">
        <f t="shared" si="1"/>
        <v>2.8</v>
      </c>
      <c r="Q20" s="82">
        <f t="shared" si="1"/>
        <v>2.8</v>
      </c>
      <c r="R20" s="82">
        <f t="shared" si="1"/>
        <v>4.2</v>
      </c>
      <c r="S20" s="82">
        <f t="shared" si="1"/>
        <v>3.2</v>
      </c>
      <c r="T20" s="82">
        <f t="shared" si="1"/>
        <v>4.8</v>
      </c>
      <c r="U20" s="82">
        <f t="shared" si="1"/>
        <v>3.8</v>
      </c>
      <c r="V20" s="82">
        <f t="shared" si="1"/>
        <v>3.8</v>
      </c>
      <c r="W20" s="82">
        <f t="shared" si="1"/>
        <v>4.2</v>
      </c>
      <c r="X20" s="82">
        <f t="shared" si="1"/>
        <v>5</v>
      </c>
      <c r="Y20" s="82">
        <f t="shared" si="1"/>
        <v>3.8</v>
      </c>
      <c r="Z20" s="82">
        <f t="shared" si="1"/>
        <v>5.4</v>
      </c>
      <c r="AA20" s="82">
        <f t="shared" si="1"/>
        <v>3</v>
      </c>
      <c r="AB20" s="82">
        <f t="shared" si="1"/>
        <v>2.8</v>
      </c>
      <c r="AC20" s="285">
        <f t="shared" si="1"/>
        <v>3.6</v>
      </c>
    </row>
    <row r="21">
      <c r="A21" s="55" t="s">
        <v>118</v>
      </c>
      <c r="B21" s="84" t="str">
        <f t="shared" ref="B21:AC21" si="2">STDEV(B2,B15)</f>
        <v>#DIV/0!</v>
      </c>
      <c r="C21" s="286" t="str">
        <f t="shared" si="2"/>
        <v>#DIV/0!</v>
      </c>
      <c r="D21" s="286" t="str">
        <f t="shared" si="2"/>
        <v>#DIV/0!</v>
      </c>
      <c r="E21" s="286" t="str">
        <f t="shared" si="2"/>
        <v>#DIV/0!</v>
      </c>
      <c r="F21" s="286" t="str">
        <f t="shared" si="2"/>
        <v>#DIV/0!</v>
      </c>
      <c r="G21" s="286" t="str">
        <f t="shared" si="2"/>
        <v>#DIV/0!</v>
      </c>
      <c r="H21" s="286" t="str">
        <f t="shared" si="2"/>
        <v>#DIV/0!</v>
      </c>
      <c r="I21" s="286" t="str">
        <f t="shared" si="2"/>
        <v>#DIV/0!</v>
      </c>
      <c r="J21" s="286" t="str">
        <f t="shared" si="2"/>
        <v>#DIV/0!</v>
      </c>
      <c r="K21" s="286" t="str">
        <f t="shared" si="2"/>
        <v>#DIV/0!</v>
      </c>
      <c r="L21" s="286" t="str">
        <f t="shared" si="2"/>
        <v>#DIV/0!</v>
      </c>
      <c r="M21" s="286" t="str">
        <f t="shared" si="2"/>
        <v>#DIV/0!</v>
      </c>
      <c r="N21" s="286" t="str">
        <f t="shared" si="2"/>
        <v>#DIV/0!</v>
      </c>
      <c r="O21" s="286" t="str">
        <f t="shared" si="2"/>
        <v>#DIV/0!</v>
      </c>
      <c r="P21" s="286" t="str">
        <f t="shared" si="2"/>
        <v>#DIV/0!</v>
      </c>
      <c r="Q21" s="286" t="str">
        <f t="shared" si="2"/>
        <v>#DIV/0!</v>
      </c>
      <c r="R21" s="286" t="str">
        <f t="shared" si="2"/>
        <v>#DIV/0!</v>
      </c>
      <c r="S21" s="286" t="str">
        <f t="shared" si="2"/>
        <v>#DIV/0!</v>
      </c>
      <c r="T21" s="286" t="str">
        <f t="shared" si="2"/>
        <v>#DIV/0!</v>
      </c>
      <c r="U21" s="286" t="str">
        <f t="shared" si="2"/>
        <v>#DIV/0!</v>
      </c>
      <c r="V21" s="286" t="str">
        <f t="shared" si="2"/>
        <v>#DIV/0!</v>
      </c>
      <c r="W21" s="286" t="str">
        <f t="shared" si="2"/>
        <v>#DIV/0!</v>
      </c>
      <c r="X21" s="286" t="str">
        <f t="shared" si="2"/>
        <v>#DIV/0!</v>
      </c>
      <c r="Y21" s="286" t="str">
        <f t="shared" si="2"/>
        <v>#DIV/0!</v>
      </c>
      <c r="Z21" s="286" t="str">
        <f t="shared" si="2"/>
        <v>#DIV/0!</v>
      </c>
      <c r="AA21" s="286" t="str">
        <f t="shared" si="2"/>
        <v>#DIV/0!</v>
      </c>
      <c r="AB21" s="286" t="str">
        <f t="shared" si="2"/>
        <v>#DIV/0!</v>
      </c>
      <c r="AC21" s="286" t="str">
        <f t="shared" si="2"/>
        <v>#DIV/0!</v>
      </c>
    </row>
    <row r="22">
      <c r="A22" s="55" t="s">
        <v>119</v>
      </c>
      <c r="B22" s="93" t="s">
        <v>123</v>
      </c>
      <c r="C22" s="94" t="s">
        <v>122</v>
      </c>
      <c r="D22" s="93" t="s">
        <v>123</v>
      </c>
      <c r="E22" s="93" t="s">
        <v>123</v>
      </c>
      <c r="F22" s="93" t="s">
        <v>125</v>
      </c>
      <c r="G22" s="93" t="s">
        <v>125</v>
      </c>
      <c r="H22" s="93" t="s">
        <v>124</v>
      </c>
      <c r="I22" s="93" t="s">
        <v>124</v>
      </c>
      <c r="J22" s="93" t="s">
        <v>123</v>
      </c>
      <c r="K22" s="93" t="s">
        <v>124</v>
      </c>
      <c r="L22" s="93" t="s">
        <v>124</v>
      </c>
      <c r="M22" s="93" t="s">
        <v>124</v>
      </c>
      <c r="N22" s="93" t="s">
        <v>122</v>
      </c>
      <c r="O22" s="93" t="s">
        <v>122</v>
      </c>
      <c r="P22" s="93" t="s">
        <v>123</v>
      </c>
      <c r="Q22" s="93" t="s">
        <v>125</v>
      </c>
      <c r="R22" s="93" t="s">
        <v>122</v>
      </c>
      <c r="S22" s="93" t="s">
        <v>125</v>
      </c>
      <c r="T22" s="93" t="s">
        <v>125</v>
      </c>
      <c r="U22" s="93" t="s">
        <v>122</v>
      </c>
      <c r="V22" s="93" t="s">
        <v>123</v>
      </c>
      <c r="W22" s="93" t="s">
        <v>124</v>
      </c>
      <c r="X22" s="93" t="s">
        <v>123</v>
      </c>
      <c r="Y22" s="93" t="s">
        <v>122</v>
      </c>
      <c r="Z22" s="93" t="s">
        <v>124</v>
      </c>
      <c r="AA22" s="93" t="s">
        <v>125</v>
      </c>
      <c r="AB22" s="93" t="s">
        <v>122</v>
      </c>
      <c r="AC22" s="93" t="s">
        <v>125</v>
      </c>
    </row>
    <row r="24">
      <c r="A24" s="2" t="s">
        <v>192</v>
      </c>
    </row>
    <row r="25">
      <c r="A25" s="95" t="s">
        <v>119</v>
      </c>
      <c r="B25" s="95" t="s">
        <v>117</v>
      </c>
      <c r="C25" s="95" t="s">
        <v>118</v>
      </c>
    </row>
    <row r="26">
      <c r="A26" s="95" t="s">
        <v>122</v>
      </c>
      <c r="B26" s="287">
        <f>AVERAGE(C20,N20,O20,R20,U20,Y20,AB20)</f>
        <v>3.942857143</v>
      </c>
      <c r="C26" s="287">
        <f>STDEV(C20,N20,O20,R20,U20,Y20,AB20)</f>
        <v>0.8059303999</v>
      </c>
    </row>
    <row r="27">
      <c r="A27" s="95" t="s">
        <v>123</v>
      </c>
      <c r="B27" s="287">
        <f>AVERAGE(B20,D20,E20,J20,P20,V20,X20)</f>
        <v>4.314285714</v>
      </c>
      <c r="C27" s="289">
        <f>STDEV(B20,D20,E20,J20,P20,V20,X20)</f>
        <v>1.088467687</v>
      </c>
    </row>
    <row r="28">
      <c r="A28" s="95" t="s">
        <v>124</v>
      </c>
      <c r="B28" s="287">
        <f>AVERAGE(H20,I20,K20,L20,M20,W20,Z20)</f>
        <v>4.542857143</v>
      </c>
      <c r="C28" s="287">
        <f>STDEV(H20,I20,K20,L20,M20,W20,Z20)</f>
        <v>0.4995235826</v>
      </c>
    </row>
    <row r="29">
      <c r="A29" s="95" t="s">
        <v>125</v>
      </c>
      <c r="B29" s="287">
        <f>AVERAGE(F20,G20,Q20,S20,T20,AA20,AC20)</f>
        <v>3.942857143</v>
      </c>
      <c r="C29" s="287">
        <f>STDEV(F20,G20,Q20,S20,T20,AA20,AC20)</f>
        <v>1.024462693</v>
      </c>
    </row>
    <row r="32">
      <c r="A32" s="81" t="s">
        <v>119</v>
      </c>
      <c r="B32" s="81" t="s">
        <v>126</v>
      </c>
      <c r="C32" s="81" t="s">
        <v>127</v>
      </c>
      <c r="E32" s="290"/>
      <c r="F32" s="290"/>
      <c r="G32" s="290"/>
    </row>
    <row r="33">
      <c r="A33" s="26" t="s">
        <v>123</v>
      </c>
      <c r="B33" s="26" t="s">
        <v>157</v>
      </c>
      <c r="C33" s="26" t="s">
        <v>158</v>
      </c>
      <c r="E33" s="2"/>
      <c r="F33" s="2"/>
      <c r="G33" s="2"/>
    </row>
    <row r="34">
      <c r="A34" s="26" t="s">
        <v>122</v>
      </c>
      <c r="B34" s="26" t="s">
        <v>183</v>
      </c>
      <c r="C34" s="26" t="s">
        <v>184</v>
      </c>
      <c r="E34" s="2"/>
      <c r="F34" s="2"/>
      <c r="G34" s="2"/>
    </row>
    <row r="35">
      <c r="A35" s="26" t="s">
        <v>123</v>
      </c>
      <c r="B35" s="26" t="s">
        <v>159</v>
      </c>
      <c r="C35" s="26" t="s">
        <v>160</v>
      </c>
      <c r="E35" s="2"/>
      <c r="F35" s="2"/>
      <c r="G35" s="2"/>
    </row>
    <row r="36">
      <c r="A36" s="26" t="s">
        <v>123</v>
      </c>
      <c r="B36" s="26" t="s">
        <v>153</v>
      </c>
      <c r="C36" s="26" t="s">
        <v>154</v>
      </c>
      <c r="E36" s="2"/>
      <c r="F36" s="2"/>
      <c r="G36" s="2"/>
    </row>
    <row r="37">
      <c r="A37" s="26" t="s">
        <v>125</v>
      </c>
      <c r="B37" s="26" t="s">
        <v>141</v>
      </c>
      <c r="C37" s="26" t="s">
        <v>142</v>
      </c>
      <c r="E37" s="2"/>
      <c r="F37" s="2"/>
      <c r="G37" s="2"/>
    </row>
    <row r="38">
      <c r="A38" s="26" t="s">
        <v>125</v>
      </c>
      <c r="B38" s="26" t="s">
        <v>161</v>
      </c>
      <c r="C38" s="26" t="s">
        <v>162</v>
      </c>
      <c r="E38" s="2"/>
      <c r="F38" s="2"/>
      <c r="G38" s="2"/>
    </row>
    <row r="39">
      <c r="A39" s="26" t="s">
        <v>124</v>
      </c>
      <c r="B39" s="26" t="s">
        <v>175</v>
      </c>
      <c r="C39" s="26" t="s">
        <v>176</v>
      </c>
      <c r="E39" s="2"/>
      <c r="F39" s="2"/>
      <c r="G39" s="2"/>
    </row>
    <row r="40">
      <c r="A40" s="26" t="s">
        <v>124</v>
      </c>
      <c r="B40" s="26" t="s">
        <v>177</v>
      </c>
      <c r="C40" s="26" t="s">
        <v>178</v>
      </c>
      <c r="E40" s="2"/>
      <c r="F40" s="2"/>
      <c r="G40" s="2"/>
    </row>
    <row r="41">
      <c r="A41" s="26" t="s">
        <v>123</v>
      </c>
      <c r="B41" s="26" t="s">
        <v>155</v>
      </c>
      <c r="C41" s="26" t="s">
        <v>156</v>
      </c>
      <c r="E41" s="2"/>
      <c r="F41" s="2"/>
      <c r="G41" s="2"/>
    </row>
    <row r="42">
      <c r="A42" s="26" t="s">
        <v>124</v>
      </c>
      <c r="B42" s="26" t="s">
        <v>135</v>
      </c>
      <c r="C42" s="26" t="s">
        <v>136</v>
      </c>
      <c r="E42" s="2"/>
      <c r="F42" s="2"/>
      <c r="G42" s="2"/>
    </row>
    <row r="43">
      <c r="A43" s="26" t="s">
        <v>124</v>
      </c>
      <c r="B43" s="26" t="s">
        <v>163</v>
      </c>
      <c r="C43" s="26" t="s">
        <v>164</v>
      </c>
      <c r="E43" s="2"/>
      <c r="F43" s="2"/>
      <c r="G43" s="2"/>
    </row>
    <row r="44">
      <c r="A44" s="26" t="s">
        <v>124</v>
      </c>
      <c r="B44" s="26" t="s">
        <v>173</v>
      </c>
      <c r="C44" s="26" t="s">
        <v>174</v>
      </c>
      <c r="E44" s="2"/>
      <c r="F44" s="2"/>
      <c r="G44" s="2"/>
    </row>
    <row r="45">
      <c r="A45" s="26" t="s">
        <v>122</v>
      </c>
      <c r="B45" s="26" t="s">
        <v>167</v>
      </c>
      <c r="C45" s="26" t="s">
        <v>168</v>
      </c>
      <c r="E45" s="2"/>
      <c r="F45" s="2"/>
      <c r="G45" s="2"/>
    </row>
    <row r="46">
      <c r="A46" s="26" t="s">
        <v>122</v>
      </c>
      <c r="B46" s="26" t="s">
        <v>151</v>
      </c>
      <c r="C46" s="26" t="s">
        <v>152</v>
      </c>
      <c r="E46" s="2"/>
      <c r="F46" s="2"/>
      <c r="G46" s="2"/>
    </row>
    <row r="47">
      <c r="A47" s="26" t="s">
        <v>123</v>
      </c>
      <c r="B47" s="26" t="s">
        <v>149</v>
      </c>
      <c r="C47" s="26" t="s">
        <v>150</v>
      </c>
      <c r="E47" s="2"/>
      <c r="F47" s="2"/>
      <c r="G47" s="2"/>
    </row>
    <row r="48">
      <c r="A48" s="26" t="s">
        <v>125</v>
      </c>
      <c r="B48" s="26" t="s">
        <v>145</v>
      </c>
      <c r="C48" s="26" t="s">
        <v>146</v>
      </c>
      <c r="E48" s="2"/>
      <c r="F48" s="2"/>
      <c r="G48" s="2"/>
    </row>
    <row r="49">
      <c r="A49" s="26" t="s">
        <v>122</v>
      </c>
      <c r="B49" s="26" t="s">
        <v>147</v>
      </c>
      <c r="C49" s="26" t="s">
        <v>148</v>
      </c>
      <c r="E49" s="2"/>
      <c r="F49" s="2"/>
      <c r="G49" s="2"/>
    </row>
    <row r="50">
      <c r="A50" s="26" t="s">
        <v>125</v>
      </c>
      <c r="B50" s="26" t="s">
        <v>179</v>
      </c>
      <c r="C50" s="26" t="s">
        <v>180</v>
      </c>
      <c r="E50" s="2"/>
      <c r="F50" s="2"/>
      <c r="G50" s="2"/>
    </row>
    <row r="51">
      <c r="A51" s="26" t="s">
        <v>125</v>
      </c>
      <c r="B51" s="26" t="s">
        <v>169</v>
      </c>
      <c r="C51" s="26" t="s">
        <v>170</v>
      </c>
      <c r="E51" s="2"/>
      <c r="F51" s="2"/>
      <c r="G51" s="2"/>
    </row>
    <row r="52">
      <c r="A52" s="26" t="s">
        <v>122</v>
      </c>
      <c r="B52" s="26" t="s">
        <v>137</v>
      </c>
      <c r="C52" s="26" t="s">
        <v>138</v>
      </c>
      <c r="E52" s="2"/>
      <c r="F52" s="2"/>
      <c r="G52" s="2"/>
    </row>
    <row r="53">
      <c r="A53" s="26" t="s">
        <v>123</v>
      </c>
      <c r="B53" s="26" t="s">
        <v>139</v>
      </c>
      <c r="C53" s="26" t="s">
        <v>140</v>
      </c>
      <c r="E53" s="2"/>
      <c r="F53" s="2"/>
      <c r="G53" s="2"/>
    </row>
    <row r="54">
      <c r="A54" s="26" t="s">
        <v>124</v>
      </c>
      <c r="B54" s="26" t="s">
        <v>171</v>
      </c>
      <c r="C54" s="26" t="s">
        <v>172</v>
      </c>
      <c r="E54" s="2"/>
      <c r="F54" s="2"/>
      <c r="G54" s="2"/>
    </row>
    <row r="55">
      <c r="A55" s="26" t="s">
        <v>123</v>
      </c>
      <c r="B55" s="26" t="s">
        <v>130</v>
      </c>
      <c r="C55" s="26" t="s">
        <v>131</v>
      </c>
      <c r="E55" s="2"/>
      <c r="F55" s="2"/>
      <c r="G55" s="2"/>
    </row>
    <row r="56">
      <c r="A56" s="26" t="s">
        <v>122</v>
      </c>
      <c r="B56" s="26" t="s">
        <v>128</v>
      </c>
      <c r="C56" s="26" t="s">
        <v>129</v>
      </c>
      <c r="E56" s="2"/>
      <c r="F56" s="2"/>
      <c r="G56" s="2"/>
    </row>
    <row r="57">
      <c r="A57" s="26" t="s">
        <v>124</v>
      </c>
      <c r="B57" s="26" t="s">
        <v>181</v>
      </c>
      <c r="C57" s="26" t="s">
        <v>182</v>
      </c>
      <c r="E57" s="2"/>
      <c r="F57" s="2"/>
      <c r="G57" s="2"/>
    </row>
    <row r="58">
      <c r="A58" s="26" t="s">
        <v>125</v>
      </c>
      <c r="B58" s="26" t="s">
        <v>165</v>
      </c>
      <c r="C58" s="26" t="s">
        <v>166</v>
      </c>
      <c r="E58" s="2"/>
      <c r="F58" s="2"/>
      <c r="G58" s="2"/>
    </row>
    <row r="59">
      <c r="A59" s="26" t="s">
        <v>122</v>
      </c>
      <c r="B59" s="26" t="s">
        <v>143</v>
      </c>
      <c r="C59" s="26" t="s">
        <v>144</v>
      </c>
      <c r="E59" s="2"/>
      <c r="F59" s="2"/>
      <c r="G59" s="2"/>
    </row>
    <row r="60">
      <c r="A60" s="26" t="s">
        <v>125</v>
      </c>
      <c r="B60" s="26" t="s">
        <v>133</v>
      </c>
      <c r="C60" s="26" t="s">
        <v>134</v>
      </c>
      <c r="E60" s="2"/>
      <c r="F60" s="2"/>
      <c r="G60" s="2"/>
    </row>
    <row r="62">
      <c r="A62" s="2"/>
      <c r="B62" s="2"/>
      <c r="C62" s="2"/>
      <c r="D62" s="2"/>
    </row>
    <row r="64">
      <c r="A64" s="83" t="s">
        <v>123</v>
      </c>
      <c r="B64" s="83" t="s">
        <v>185</v>
      </c>
      <c r="C64" s="83" t="s">
        <v>186</v>
      </c>
      <c r="D64" s="83" t="s">
        <v>608</v>
      </c>
    </row>
    <row r="65">
      <c r="A65" s="85" t="s">
        <v>187</v>
      </c>
      <c r="B65" s="86"/>
      <c r="C65" s="86"/>
      <c r="D65" s="86"/>
    </row>
    <row r="66">
      <c r="A66" s="87" t="s">
        <v>124</v>
      </c>
      <c r="B66" s="88" t="s">
        <v>188</v>
      </c>
      <c r="C66" s="89"/>
      <c r="D66" s="89"/>
    </row>
    <row r="67">
      <c r="A67" s="90" t="s">
        <v>123</v>
      </c>
      <c r="B67" s="91" t="s">
        <v>189</v>
      </c>
      <c r="C67" s="92"/>
      <c r="D67" s="92"/>
    </row>
    <row r="68">
      <c r="A68" s="90" t="s">
        <v>125</v>
      </c>
      <c r="B68" s="91" t="s">
        <v>190</v>
      </c>
      <c r="C68" s="92"/>
      <c r="D68" s="92"/>
    </row>
    <row r="69">
      <c r="A69" s="90" t="s">
        <v>122</v>
      </c>
      <c r="B69" s="91" t="s">
        <v>191</v>
      </c>
      <c r="C69" s="92"/>
      <c r="D69" s="92"/>
    </row>
    <row r="72">
      <c r="A72" s="291" t="s">
        <v>194</v>
      </c>
      <c r="B72" s="292" t="s">
        <v>609</v>
      </c>
      <c r="C72" s="293" t="s">
        <v>610</v>
      </c>
      <c r="D72" s="100"/>
    </row>
    <row r="73">
      <c r="A73" s="294" t="s">
        <v>611</v>
      </c>
      <c r="B73" s="295" t="s">
        <v>612</v>
      </c>
      <c r="C73" s="295" t="s">
        <v>613</v>
      </c>
      <c r="D73" s="296" t="s">
        <v>614</v>
      </c>
    </row>
    <row r="74">
      <c r="A74" s="294" t="s">
        <v>615</v>
      </c>
      <c r="B74" s="295" t="s">
        <v>616</v>
      </c>
      <c r="C74" s="295" t="s">
        <v>617</v>
      </c>
      <c r="D74" s="295" t="s">
        <v>618</v>
      </c>
    </row>
    <row r="75">
      <c r="A75" s="294" t="s">
        <v>619</v>
      </c>
      <c r="B75" s="295" t="s">
        <v>620</v>
      </c>
      <c r="C75" s="295" t="s">
        <v>621</v>
      </c>
      <c r="D75" s="295" t="s">
        <v>622</v>
      </c>
    </row>
    <row r="76">
      <c r="A76" s="294" t="s">
        <v>623</v>
      </c>
      <c r="B76" s="295" t="s">
        <v>624</v>
      </c>
      <c r="C76" s="295" t="s">
        <v>135</v>
      </c>
      <c r="D76" s="296" t="s">
        <v>625</v>
      </c>
    </row>
    <row r="77">
      <c r="A77" s="294" t="s">
        <v>611</v>
      </c>
      <c r="B77" s="295" t="s">
        <v>626</v>
      </c>
      <c r="C77" s="295" t="s">
        <v>627</v>
      </c>
      <c r="D77" s="295" t="s">
        <v>628</v>
      </c>
    </row>
    <row r="78">
      <c r="A78" s="294" t="s">
        <v>615</v>
      </c>
      <c r="B78" s="295" t="s">
        <v>629</v>
      </c>
      <c r="C78" s="295" t="s">
        <v>630</v>
      </c>
      <c r="D78" s="295" t="s">
        <v>631</v>
      </c>
    </row>
    <row r="79">
      <c r="A79" s="294" t="s">
        <v>619</v>
      </c>
      <c r="B79" s="295" t="s">
        <v>632</v>
      </c>
      <c r="C79" s="295" t="s">
        <v>633</v>
      </c>
      <c r="D79" s="295" t="s">
        <v>634</v>
      </c>
    </row>
    <row r="80">
      <c r="A80" s="294" t="s">
        <v>611</v>
      </c>
      <c r="B80" s="295" t="s">
        <v>635</v>
      </c>
      <c r="C80" s="295" t="s">
        <v>636</v>
      </c>
      <c r="D80" s="295" t="s">
        <v>637</v>
      </c>
    </row>
    <row r="81">
      <c r="A81" s="294" t="s">
        <v>619</v>
      </c>
      <c r="B81" s="295" t="s">
        <v>638</v>
      </c>
      <c r="C81" s="295" t="s">
        <v>639</v>
      </c>
      <c r="D81" s="295" t="s">
        <v>640</v>
      </c>
    </row>
    <row r="82">
      <c r="A82" s="294" t="s">
        <v>611</v>
      </c>
      <c r="B82" s="295" t="s">
        <v>641</v>
      </c>
      <c r="C82" s="295" t="s">
        <v>642</v>
      </c>
      <c r="D82" s="295" t="s">
        <v>643</v>
      </c>
    </row>
    <row r="83">
      <c r="A83" s="294" t="s">
        <v>615</v>
      </c>
      <c r="B83" s="295" t="s">
        <v>644</v>
      </c>
      <c r="C83" s="295" t="s">
        <v>645</v>
      </c>
      <c r="D83" s="295" t="s">
        <v>646</v>
      </c>
    </row>
    <row r="84">
      <c r="A84" s="294" t="s">
        <v>611</v>
      </c>
      <c r="B84" s="295" t="s">
        <v>647</v>
      </c>
      <c r="C84" s="295" t="s">
        <v>648</v>
      </c>
      <c r="D84" s="295" t="s">
        <v>649</v>
      </c>
    </row>
    <row r="85">
      <c r="A85" s="294" t="s">
        <v>615</v>
      </c>
      <c r="B85" s="295" t="s">
        <v>650</v>
      </c>
      <c r="C85" s="295" t="s">
        <v>651</v>
      </c>
      <c r="D85" s="295" t="s">
        <v>652</v>
      </c>
    </row>
    <row r="86">
      <c r="A86" s="294" t="s">
        <v>615</v>
      </c>
      <c r="B86" s="295" t="s">
        <v>653</v>
      </c>
      <c r="C86" s="295" t="s">
        <v>654</v>
      </c>
      <c r="D86" s="295" t="s">
        <v>655</v>
      </c>
    </row>
    <row r="87">
      <c r="A87" s="294" t="s">
        <v>615</v>
      </c>
      <c r="B87" s="295" t="s">
        <v>656</v>
      </c>
      <c r="C87" s="295" t="s">
        <v>657</v>
      </c>
      <c r="D87" s="295" t="s">
        <v>658</v>
      </c>
    </row>
    <row r="88">
      <c r="A88" s="294" t="s">
        <v>615</v>
      </c>
      <c r="B88" s="295" t="s">
        <v>659</v>
      </c>
      <c r="C88" s="295" t="s">
        <v>660</v>
      </c>
      <c r="D88" s="295" t="s">
        <v>661</v>
      </c>
    </row>
    <row r="89">
      <c r="A89" s="294" t="s">
        <v>615</v>
      </c>
      <c r="B89" s="295" t="s">
        <v>659</v>
      </c>
      <c r="C89" s="295" t="s">
        <v>662</v>
      </c>
      <c r="D89" s="295" t="s">
        <v>663</v>
      </c>
    </row>
    <row r="90">
      <c r="A90" s="294" t="s">
        <v>619</v>
      </c>
      <c r="B90" s="295" t="s">
        <v>664</v>
      </c>
      <c r="C90" s="295" t="s">
        <v>665</v>
      </c>
      <c r="D90" s="295" t="s">
        <v>666</v>
      </c>
    </row>
    <row r="91">
      <c r="A91" s="294" t="s">
        <v>623</v>
      </c>
      <c r="B91" s="295" t="s">
        <v>667</v>
      </c>
      <c r="C91" s="295" t="s">
        <v>668</v>
      </c>
      <c r="D91" s="295" t="s">
        <v>669</v>
      </c>
    </row>
    <row r="92">
      <c r="A92" s="294" t="s">
        <v>619</v>
      </c>
      <c r="B92" s="295" t="s">
        <v>670</v>
      </c>
      <c r="C92" s="295" t="s">
        <v>671</v>
      </c>
      <c r="D92" s="295" t="s">
        <v>672</v>
      </c>
    </row>
    <row r="93">
      <c r="A93" s="294" t="s">
        <v>611</v>
      </c>
      <c r="B93" s="295" t="s">
        <v>673</v>
      </c>
      <c r="C93" s="295" t="s">
        <v>674</v>
      </c>
      <c r="D93" s="295" t="s">
        <v>675</v>
      </c>
    </row>
    <row r="94">
      <c r="A94" s="294" t="s">
        <v>619</v>
      </c>
      <c r="B94" s="295" t="s">
        <v>676</v>
      </c>
      <c r="C94" s="295" t="s">
        <v>677</v>
      </c>
      <c r="D94" s="295" t="s">
        <v>678</v>
      </c>
    </row>
    <row r="95">
      <c r="A95" s="294" t="s">
        <v>623</v>
      </c>
      <c r="B95" s="295" t="s">
        <v>679</v>
      </c>
      <c r="C95" s="295" t="s">
        <v>680</v>
      </c>
      <c r="D95" s="295" t="s">
        <v>681</v>
      </c>
    </row>
    <row r="96">
      <c r="A96" s="294" t="s">
        <v>623</v>
      </c>
      <c r="B96" s="295" t="s">
        <v>682</v>
      </c>
      <c r="C96" s="295" t="s">
        <v>683</v>
      </c>
      <c r="D96" s="295" t="s">
        <v>684</v>
      </c>
    </row>
    <row r="97">
      <c r="A97" s="294" t="s">
        <v>623</v>
      </c>
      <c r="B97" s="295" t="s">
        <v>685</v>
      </c>
      <c r="C97" s="295" t="s">
        <v>686</v>
      </c>
      <c r="D97" s="295" t="s">
        <v>687</v>
      </c>
    </row>
    <row r="98">
      <c r="A98" s="294" t="s">
        <v>623</v>
      </c>
      <c r="B98" s="295" t="s">
        <v>688</v>
      </c>
      <c r="C98" s="295" t="s">
        <v>689</v>
      </c>
      <c r="D98" s="295" t="s">
        <v>690</v>
      </c>
    </row>
    <row r="99">
      <c r="A99" s="294" t="s">
        <v>619</v>
      </c>
      <c r="B99" s="295" t="s">
        <v>691</v>
      </c>
      <c r="C99" s="295" t="s">
        <v>692</v>
      </c>
      <c r="D99" s="295" t="s">
        <v>693</v>
      </c>
    </row>
    <row r="100">
      <c r="A100" s="294" t="s">
        <v>623</v>
      </c>
      <c r="B100" s="295" t="s">
        <v>694</v>
      </c>
      <c r="C100" s="295" t="s">
        <v>695</v>
      </c>
      <c r="D100" s="295" t="s">
        <v>625</v>
      </c>
    </row>
    <row r="101">
      <c r="A101" s="294" t="s">
        <v>611</v>
      </c>
      <c r="B101" s="295" t="s">
        <v>696</v>
      </c>
      <c r="C101" s="295" t="s">
        <v>697</v>
      </c>
      <c r="D101" s="295" t="s">
        <v>698</v>
      </c>
    </row>
  </sheetData>
  <mergeCells count="1">
    <mergeCell ref="C72:D72"/>
  </mergeCell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153" t="s">
        <v>228</v>
      </c>
      <c r="B1" s="155" t="s">
        <v>115</v>
      </c>
      <c r="C1" s="155" t="s">
        <v>229</v>
      </c>
      <c r="D1" s="155" t="s">
        <v>211</v>
      </c>
      <c r="E1" s="155" t="s">
        <v>710</v>
      </c>
      <c r="F1" s="155" t="s">
        <v>213</v>
      </c>
      <c r="G1" s="155" t="s">
        <v>214</v>
      </c>
      <c r="H1" s="155" t="s">
        <v>596</v>
      </c>
      <c r="I1" s="260" t="s">
        <v>216</v>
      </c>
    </row>
    <row r="2">
      <c r="A2" s="317" t="s">
        <v>800</v>
      </c>
      <c r="B2" s="318" t="s">
        <v>316</v>
      </c>
      <c r="C2" s="318" t="s">
        <v>597</v>
      </c>
      <c r="D2" s="318">
        <v>63.0</v>
      </c>
      <c r="E2" s="318">
        <v>15.0</v>
      </c>
      <c r="F2" s="318">
        <v>55.0</v>
      </c>
      <c r="G2" s="318">
        <v>30.0</v>
      </c>
      <c r="H2" s="318">
        <v>39.0</v>
      </c>
      <c r="I2" s="318">
        <v>22.0</v>
      </c>
    </row>
    <row r="3">
      <c r="A3" s="317" t="s">
        <v>800</v>
      </c>
      <c r="B3" s="318" t="s">
        <v>316</v>
      </c>
      <c r="C3" s="318" t="s">
        <v>598</v>
      </c>
      <c r="D3" s="318">
        <v>66.0</v>
      </c>
      <c r="E3" s="318">
        <v>15.0</v>
      </c>
      <c r="F3" s="318">
        <v>61.0</v>
      </c>
      <c r="G3" s="318">
        <v>37.0</v>
      </c>
      <c r="H3" s="318">
        <v>51.0</v>
      </c>
      <c r="I3" s="318">
        <v>28.0</v>
      </c>
    </row>
    <row r="4">
      <c r="A4" s="317" t="s">
        <v>801</v>
      </c>
      <c r="B4" s="318" t="s">
        <v>316</v>
      </c>
      <c r="C4" s="318" t="s">
        <v>599</v>
      </c>
      <c r="D4" s="318">
        <v>67.0</v>
      </c>
      <c r="E4" s="318">
        <v>21.0</v>
      </c>
      <c r="F4" s="318">
        <v>62.0</v>
      </c>
      <c r="G4" s="318">
        <v>38.0</v>
      </c>
      <c r="H4" s="318">
        <v>52.0</v>
      </c>
      <c r="I4" s="318">
        <v>36.0</v>
      </c>
    </row>
    <row r="5">
      <c r="A5" s="297"/>
      <c r="B5" s="152" t="s">
        <v>319</v>
      </c>
      <c r="C5" s="152" t="s">
        <v>597</v>
      </c>
      <c r="D5" s="152">
        <v>63.0</v>
      </c>
      <c r="E5" s="152">
        <v>25.0</v>
      </c>
      <c r="F5" s="152">
        <v>65.0</v>
      </c>
      <c r="G5" s="152">
        <v>30.0</v>
      </c>
      <c r="H5" s="152">
        <v>44.0</v>
      </c>
      <c r="I5" s="152">
        <v>32.0</v>
      </c>
    </row>
    <row r="6">
      <c r="A6" s="297"/>
      <c r="B6" s="152" t="s">
        <v>319</v>
      </c>
      <c r="C6" s="152" t="s">
        <v>598</v>
      </c>
      <c r="D6" s="152">
        <v>76.0</v>
      </c>
      <c r="E6" s="152">
        <v>20.0</v>
      </c>
      <c r="F6" s="152">
        <v>55.0</v>
      </c>
      <c r="G6" s="152">
        <v>35.0</v>
      </c>
      <c r="H6" s="152">
        <v>62.0</v>
      </c>
      <c r="I6" s="152">
        <v>33.0</v>
      </c>
    </row>
    <row r="7">
      <c r="A7" s="297"/>
      <c r="B7" s="152" t="s">
        <v>319</v>
      </c>
      <c r="C7" s="152" t="s">
        <v>599</v>
      </c>
      <c r="D7" s="152">
        <v>77.0</v>
      </c>
      <c r="E7" s="152">
        <v>23.0</v>
      </c>
      <c r="F7" s="152">
        <v>54.0</v>
      </c>
      <c r="G7" s="152">
        <v>39.0</v>
      </c>
      <c r="H7" s="152">
        <v>64.0</v>
      </c>
      <c r="I7" s="152">
        <v>37.0</v>
      </c>
    </row>
    <row r="8">
      <c r="A8" s="297"/>
      <c r="B8" s="319" t="s">
        <v>802</v>
      </c>
      <c r="C8" s="319" t="s">
        <v>597</v>
      </c>
      <c r="D8" s="319">
        <v>56.0</v>
      </c>
      <c r="E8" s="319">
        <v>23.0</v>
      </c>
      <c r="F8" s="319">
        <v>65.0</v>
      </c>
      <c r="G8" s="319">
        <v>44.0</v>
      </c>
      <c r="H8" s="319">
        <v>40.0</v>
      </c>
      <c r="I8" s="319">
        <v>33.0</v>
      </c>
    </row>
    <row r="9">
      <c r="A9" s="297"/>
      <c r="B9" s="319" t="s">
        <v>802</v>
      </c>
      <c r="C9" s="319" t="s">
        <v>598</v>
      </c>
      <c r="D9" s="319">
        <v>76.0</v>
      </c>
      <c r="E9" s="319">
        <v>24.0</v>
      </c>
      <c r="F9" s="319">
        <v>66.0</v>
      </c>
      <c r="G9" s="319">
        <v>55.0</v>
      </c>
      <c r="H9" s="319">
        <v>53.0</v>
      </c>
      <c r="I9" s="319">
        <v>36.0</v>
      </c>
    </row>
    <row r="10">
      <c r="A10" s="297"/>
      <c r="B10" s="319" t="s">
        <v>802</v>
      </c>
      <c r="C10" s="319" t="s">
        <v>599</v>
      </c>
      <c r="D10" s="319">
        <v>79.0</v>
      </c>
      <c r="E10" s="319">
        <v>25.0</v>
      </c>
      <c r="F10" s="319">
        <v>67.0</v>
      </c>
      <c r="G10" s="319">
        <v>46.0</v>
      </c>
      <c r="H10" s="319">
        <v>54.0</v>
      </c>
      <c r="I10" s="319">
        <v>37.0</v>
      </c>
    </row>
    <row r="11">
      <c r="A11" s="297"/>
      <c r="B11" s="320" t="s">
        <v>803</v>
      </c>
      <c r="C11" s="320" t="s">
        <v>597</v>
      </c>
      <c r="D11" s="320">
        <v>31.0</v>
      </c>
      <c r="E11" s="320">
        <v>21.0</v>
      </c>
      <c r="F11" s="320">
        <v>63.0</v>
      </c>
      <c r="G11" s="320">
        <v>30.0</v>
      </c>
      <c r="H11" s="320">
        <v>44.0</v>
      </c>
      <c r="I11" s="320">
        <v>32.0</v>
      </c>
    </row>
    <row r="12">
      <c r="A12" s="297"/>
      <c r="B12" s="320" t="s">
        <v>803</v>
      </c>
      <c r="C12" s="320" t="s">
        <v>598</v>
      </c>
      <c r="D12" s="320">
        <v>75.0</v>
      </c>
      <c r="E12" s="320">
        <v>20.0</v>
      </c>
      <c r="F12" s="320">
        <v>52.0</v>
      </c>
      <c r="G12" s="320">
        <v>35.0</v>
      </c>
      <c r="H12" s="320">
        <v>62.0</v>
      </c>
      <c r="I12" s="320">
        <v>33.0</v>
      </c>
    </row>
    <row r="13">
      <c r="A13" s="297"/>
      <c r="B13" s="320" t="s">
        <v>803</v>
      </c>
      <c r="C13" s="320" t="s">
        <v>599</v>
      </c>
      <c r="D13" s="320">
        <v>71.0</v>
      </c>
      <c r="E13" s="320">
        <v>25.0</v>
      </c>
      <c r="F13" s="320">
        <v>53.0</v>
      </c>
      <c r="G13" s="320">
        <v>39.0</v>
      </c>
      <c r="H13" s="320">
        <v>64.0</v>
      </c>
      <c r="I13" s="320">
        <v>37.0</v>
      </c>
    </row>
    <row r="14">
      <c r="A14" s="297"/>
      <c r="B14" s="266" t="s">
        <v>804</v>
      </c>
      <c r="C14" s="266" t="s">
        <v>597</v>
      </c>
      <c r="D14" s="266">
        <v>55.0</v>
      </c>
      <c r="E14" s="266">
        <v>21.0</v>
      </c>
      <c r="F14" s="266">
        <v>65.0</v>
      </c>
      <c r="G14" s="266">
        <v>44.0</v>
      </c>
      <c r="H14" s="266">
        <v>45.0</v>
      </c>
      <c r="I14" s="266">
        <v>30.0</v>
      </c>
    </row>
    <row r="15" ht="22.5" customHeight="1">
      <c r="A15" s="297"/>
      <c r="B15" s="266" t="s">
        <v>804</v>
      </c>
      <c r="C15" s="266" t="s">
        <v>598</v>
      </c>
      <c r="D15" s="266">
        <v>76.0</v>
      </c>
      <c r="E15" s="266">
        <v>23.0</v>
      </c>
      <c r="F15" s="266">
        <v>67.0</v>
      </c>
      <c r="G15" s="266">
        <v>56.0</v>
      </c>
      <c r="H15" s="266">
        <v>57.0</v>
      </c>
      <c r="I15" s="266">
        <v>39.0</v>
      </c>
    </row>
    <row r="16">
      <c r="A16" s="297"/>
      <c r="B16" s="266" t="s">
        <v>804</v>
      </c>
      <c r="C16" s="266" t="s">
        <v>599</v>
      </c>
      <c r="D16" s="266">
        <v>80.0</v>
      </c>
      <c r="E16" s="266">
        <v>26.0</v>
      </c>
      <c r="F16" s="266">
        <v>68.0</v>
      </c>
      <c r="G16" s="266">
        <v>57.0</v>
      </c>
      <c r="H16" s="266">
        <v>59.0</v>
      </c>
      <c r="I16" s="266">
        <v>37.0</v>
      </c>
    </row>
    <row r="17">
      <c r="A17" s="297"/>
      <c r="B17" s="321" t="s">
        <v>805</v>
      </c>
      <c r="C17" s="321" t="s">
        <v>597</v>
      </c>
      <c r="D17" s="321">
        <v>63.0</v>
      </c>
      <c r="E17" s="321">
        <v>15.0</v>
      </c>
      <c r="F17" s="321">
        <v>55.0</v>
      </c>
      <c r="G17" s="321">
        <v>30.0</v>
      </c>
      <c r="H17" s="321">
        <v>39.0</v>
      </c>
      <c r="I17" s="321">
        <v>22.0</v>
      </c>
    </row>
    <row r="18">
      <c r="A18" s="297"/>
      <c r="B18" s="321" t="s">
        <v>805</v>
      </c>
      <c r="C18" s="321" t="s">
        <v>598</v>
      </c>
      <c r="D18" s="321">
        <v>66.0</v>
      </c>
      <c r="E18" s="321">
        <v>15.0</v>
      </c>
      <c r="F18" s="321">
        <v>61.0</v>
      </c>
      <c r="G18" s="321">
        <v>37.0</v>
      </c>
      <c r="H18" s="321">
        <v>51.0</v>
      </c>
      <c r="I18" s="321">
        <v>28.0</v>
      </c>
    </row>
    <row r="19">
      <c r="A19" s="297"/>
      <c r="B19" s="321" t="s">
        <v>805</v>
      </c>
      <c r="C19" s="321" t="s">
        <v>599</v>
      </c>
      <c r="D19" s="321">
        <v>67.0</v>
      </c>
      <c r="E19" s="321">
        <v>21.0</v>
      </c>
      <c r="F19" s="321">
        <v>62.0</v>
      </c>
      <c r="G19" s="321">
        <v>38.0</v>
      </c>
      <c r="H19" s="321">
        <v>52.0</v>
      </c>
      <c r="I19" s="321">
        <v>36.0</v>
      </c>
    </row>
    <row r="20">
      <c r="A20" s="297"/>
      <c r="B20" s="322" t="s">
        <v>806</v>
      </c>
      <c r="C20" s="322" t="s">
        <v>597</v>
      </c>
      <c r="D20" s="322">
        <v>63.0</v>
      </c>
      <c r="E20" s="322">
        <v>25.0</v>
      </c>
      <c r="F20" s="322">
        <v>65.0</v>
      </c>
      <c r="G20" s="322">
        <v>30.0</v>
      </c>
      <c r="H20" s="322">
        <v>44.0</v>
      </c>
      <c r="I20" s="322">
        <v>32.0</v>
      </c>
    </row>
    <row r="21">
      <c r="A21" s="297"/>
      <c r="B21" s="322" t="s">
        <v>806</v>
      </c>
      <c r="C21" s="322" t="s">
        <v>598</v>
      </c>
      <c r="D21" s="322">
        <v>76.0</v>
      </c>
      <c r="E21" s="322">
        <v>20.0</v>
      </c>
      <c r="F21" s="322">
        <v>55.0</v>
      </c>
      <c r="G21" s="322">
        <v>35.0</v>
      </c>
      <c r="H21" s="322">
        <v>62.0</v>
      </c>
      <c r="I21" s="322">
        <v>33.0</v>
      </c>
    </row>
    <row r="22">
      <c r="A22" s="297"/>
      <c r="B22" s="322" t="s">
        <v>806</v>
      </c>
      <c r="C22" s="322" t="s">
        <v>599</v>
      </c>
      <c r="D22" s="322">
        <v>77.0</v>
      </c>
      <c r="E22" s="322">
        <v>23.0</v>
      </c>
      <c r="F22" s="322">
        <v>54.0</v>
      </c>
      <c r="G22" s="322">
        <v>39.0</v>
      </c>
      <c r="H22" s="322">
        <v>64.0</v>
      </c>
      <c r="I22" s="322">
        <v>37.0</v>
      </c>
    </row>
    <row r="23">
      <c r="A23" s="297"/>
      <c r="B23" s="323" t="s">
        <v>807</v>
      </c>
      <c r="C23" s="323" t="s">
        <v>597</v>
      </c>
      <c r="D23" s="323">
        <v>56.0</v>
      </c>
      <c r="E23" s="323">
        <v>23.0</v>
      </c>
      <c r="F23" s="323">
        <v>65.0</v>
      </c>
      <c r="G23" s="323">
        <v>44.0</v>
      </c>
      <c r="H23" s="323">
        <v>40.0</v>
      </c>
      <c r="I23" s="323">
        <v>33.0</v>
      </c>
    </row>
    <row r="24">
      <c r="A24" s="297"/>
      <c r="B24" s="323" t="s">
        <v>807</v>
      </c>
      <c r="C24" s="323" t="s">
        <v>598</v>
      </c>
      <c r="D24" s="323">
        <v>76.0</v>
      </c>
      <c r="E24" s="323">
        <v>24.0</v>
      </c>
      <c r="F24" s="323">
        <v>66.0</v>
      </c>
      <c r="G24" s="323">
        <v>55.0</v>
      </c>
      <c r="H24" s="323">
        <v>53.0</v>
      </c>
      <c r="I24" s="323">
        <v>36.0</v>
      </c>
    </row>
    <row r="25">
      <c r="A25" s="297"/>
      <c r="B25" s="323" t="s">
        <v>807</v>
      </c>
      <c r="C25" s="323" t="s">
        <v>599</v>
      </c>
      <c r="D25" s="323">
        <v>79.0</v>
      </c>
      <c r="E25" s="323">
        <v>25.0</v>
      </c>
      <c r="F25" s="323">
        <v>67.0</v>
      </c>
      <c r="G25" s="323">
        <v>46.0</v>
      </c>
      <c r="H25" s="323">
        <v>54.0</v>
      </c>
      <c r="I25" s="323">
        <v>37.0</v>
      </c>
    </row>
    <row r="26">
      <c r="A26" s="297"/>
      <c r="B26" s="318" t="s">
        <v>808</v>
      </c>
      <c r="C26" s="318" t="s">
        <v>597</v>
      </c>
      <c r="D26" s="318">
        <v>31.0</v>
      </c>
      <c r="E26" s="318">
        <v>21.0</v>
      </c>
      <c r="F26" s="318">
        <v>63.0</v>
      </c>
      <c r="G26" s="318">
        <v>30.0</v>
      </c>
      <c r="H26" s="318">
        <v>44.0</v>
      </c>
      <c r="I26" s="318">
        <v>32.0</v>
      </c>
    </row>
    <row r="27">
      <c r="A27" s="297"/>
      <c r="B27" s="318" t="s">
        <v>808</v>
      </c>
      <c r="C27" s="318" t="s">
        <v>598</v>
      </c>
      <c r="D27" s="318">
        <v>75.0</v>
      </c>
      <c r="E27" s="318">
        <v>20.0</v>
      </c>
      <c r="F27" s="318">
        <v>52.0</v>
      </c>
      <c r="G27" s="318">
        <v>35.0</v>
      </c>
      <c r="H27" s="318">
        <v>62.0</v>
      </c>
      <c r="I27" s="318">
        <v>33.0</v>
      </c>
    </row>
    <row r="28">
      <c r="A28" s="297"/>
      <c r="B28" s="318" t="s">
        <v>808</v>
      </c>
      <c r="C28" s="318" t="s">
        <v>599</v>
      </c>
      <c r="D28" s="318">
        <v>71.0</v>
      </c>
      <c r="E28" s="318">
        <v>25.0</v>
      </c>
      <c r="F28" s="318">
        <v>53.0</v>
      </c>
      <c r="G28" s="318">
        <v>39.0</v>
      </c>
      <c r="H28" s="318">
        <v>64.0</v>
      </c>
      <c r="I28" s="318">
        <v>37.0</v>
      </c>
    </row>
    <row r="29">
      <c r="A29" s="297"/>
      <c r="B29" s="320" t="s">
        <v>809</v>
      </c>
      <c r="C29" s="320" t="s">
        <v>597</v>
      </c>
      <c r="D29" s="320">
        <v>55.0</v>
      </c>
      <c r="E29" s="320">
        <v>21.0</v>
      </c>
      <c r="F29" s="320">
        <v>65.0</v>
      </c>
      <c r="G29" s="320">
        <v>44.0</v>
      </c>
      <c r="H29" s="320">
        <v>45.0</v>
      </c>
      <c r="I29" s="320">
        <v>30.0</v>
      </c>
    </row>
    <row r="30">
      <c r="A30" s="297"/>
      <c r="B30" s="320" t="s">
        <v>809</v>
      </c>
      <c r="C30" s="320" t="s">
        <v>598</v>
      </c>
      <c r="D30" s="320">
        <v>76.0</v>
      </c>
      <c r="E30" s="320">
        <v>23.0</v>
      </c>
      <c r="F30" s="320">
        <v>67.0</v>
      </c>
      <c r="G30" s="320">
        <v>56.0</v>
      </c>
      <c r="H30" s="320">
        <v>57.0</v>
      </c>
      <c r="I30" s="320">
        <v>39.0</v>
      </c>
    </row>
    <row r="31">
      <c r="A31" s="297"/>
      <c r="B31" s="320" t="s">
        <v>809</v>
      </c>
      <c r="C31" s="320" t="s">
        <v>599</v>
      </c>
      <c r="D31" s="320">
        <v>80.0</v>
      </c>
      <c r="E31" s="320">
        <v>26.0</v>
      </c>
      <c r="F31" s="320">
        <v>68.0</v>
      </c>
      <c r="G31" s="320">
        <v>57.0</v>
      </c>
      <c r="H31" s="320">
        <v>59.0</v>
      </c>
      <c r="I31" s="320">
        <v>37.0</v>
      </c>
    </row>
    <row r="32">
      <c r="A32" s="269" t="s">
        <v>604</v>
      </c>
      <c r="B32" s="270"/>
      <c r="C32" s="270"/>
      <c r="D32" s="270"/>
      <c r="E32" s="128"/>
      <c r="F32" s="128"/>
      <c r="G32" s="128"/>
      <c r="H32" s="128"/>
      <c r="I32" s="271"/>
    </row>
    <row r="33">
      <c r="A33" s="272"/>
      <c r="B33" s="128"/>
      <c r="C33" s="128"/>
      <c r="D33" s="128"/>
      <c r="E33" s="128"/>
      <c r="F33" s="128"/>
      <c r="G33" s="128"/>
      <c r="H33" s="128"/>
      <c r="I33" s="271"/>
    </row>
    <row r="34">
      <c r="A34" s="272"/>
      <c r="B34" s="128"/>
      <c r="C34" s="128"/>
      <c r="D34" s="128"/>
      <c r="E34" s="128"/>
      <c r="F34" s="128"/>
      <c r="G34" s="128"/>
      <c r="H34" s="128"/>
      <c r="I34" s="271"/>
    </row>
    <row r="35">
      <c r="A35" s="273" t="s">
        <v>605</v>
      </c>
      <c r="I35" s="271"/>
    </row>
    <row r="36">
      <c r="A36" s="272"/>
      <c r="B36" s="128"/>
      <c r="C36" s="128"/>
      <c r="D36" s="128"/>
      <c r="E36" s="128"/>
      <c r="F36" s="128"/>
      <c r="G36" s="128"/>
      <c r="H36" s="128"/>
      <c r="I36" s="271"/>
    </row>
    <row r="37">
      <c r="A37" s="49" t="s">
        <v>214</v>
      </c>
      <c r="B37" s="100"/>
      <c r="C37" s="100"/>
      <c r="D37" s="100"/>
      <c r="E37" s="100"/>
      <c r="F37" s="100"/>
      <c r="G37" s="100"/>
      <c r="H37" s="100"/>
      <c r="I37" s="271"/>
    </row>
    <row r="38">
      <c r="A38" s="220" t="s">
        <v>115</v>
      </c>
      <c r="B38" s="220" t="s">
        <v>211</v>
      </c>
      <c r="C38" s="220" t="s">
        <v>710</v>
      </c>
      <c r="D38" s="220" t="s">
        <v>213</v>
      </c>
      <c r="E38" s="220" t="s">
        <v>214</v>
      </c>
      <c r="F38" s="220" t="s">
        <v>596</v>
      </c>
      <c r="G38" s="220" t="s">
        <v>216</v>
      </c>
      <c r="H38" s="274" t="s">
        <v>606</v>
      </c>
      <c r="I38" s="271"/>
    </row>
    <row r="39">
      <c r="A39" s="275" t="s">
        <v>316</v>
      </c>
      <c r="B39" s="276">
        <f t="shared" ref="B39:G39" si="1">D2</f>
        <v>63</v>
      </c>
      <c r="C39" s="276">
        <f t="shared" si="1"/>
        <v>15</v>
      </c>
      <c r="D39" s="276">
        <f t="shared" si="1"/>
        <v>55</v>
      </c>
      <c r="E39" s="276">
        <f t="shared" si="1"/>
        <v>30</v>
      </c>
      <c r="F39" s="276">
        <f t="shared" si="1"/>
        <v>39</v>
      </c>
      <c r="G39" s="276">
        <f t="shared" si="1"/>
        <v>22</v>
      </c>
      <c r="H39" s="277">
        <f t="shared" ref="H39:H48" si="3">AVERAGE(B39:G39)</f>
        <v>37.33333333</v>
      </c>
      <c r="I39" s="271"/>
    </row>
    <row r="40">
      <c r="A40" s="275" t="s">
        <v>319</v>
      </c>
      <c r="B40" s="276">
        <f t="shared" ref="B40:G40" si="2">D5</f>
        <v>63</v>
      </c>
      <c r="C40" s="276">
        <f t="shared" si="2"/>
        <v>25</v>
      </c>
      <c r="D40" s="276">
        <f t="shared" si="2"/>
        <v>65</v>
      </c>
      <c r="E40" s="276">
        <f t="shared" si="2"/>
        <v>30</v>
      </c>
      <c r="F40" s="276">
        <f t="shared" si="2"/>
        <v>44</v>
      </c>
      <c r="G40" s="276">
        <f t="shared" si="2"/>
        <v>32</v>
      </c>
      <c r="H40" s="277">
        <f t="shared" si="3"/>
        <v>43.16666667</v>
      </c>
      <c r="I40" s="271"/>
    </row>
    <row r="41">
      <c r="A41" s="275" t="s">
        <v>802</v>
      </c>
      <c r="B41" s="276">
        <f t="shared" ref="B41:G41" si="4">D8</f>
        <v>56</v>
      </c>
      <c r="C41" s="276">
        <f t="shared" si="4"/>
        <v>23</v>
      </c>
      <c r="D41" s="276">
        <f t="shared" si="4"/>
        <v>65</v>
      </c>
      <c r="E41" s="276">
        <f t="shared" si="4"/>
        <v>44</v>
      </c>
      <c r="F41" s="276">
        <f t="shared" si="4"/>
        <v>40</v>
      </c>
      <c r="G41" s="276">
        <f t="shared" si="4"/>
        <v>33</v>
      </c>
      <c r="H41" s="277">
        <f t="shared" si="3"/>
        <v>43.5</v>
      </c>
      <c r="I41" s="271"/>
    </row>
    <row r="42">
      <c r="A42" s="275" t="s">
        <v>803</v>
      </c>
      <c r="B42" s="276">
        <f t="shared" ref="B42:G42" si="5">D11</f>
        <v>31</v>
      </c>
      <c r="C42" s="276">
        <f t="shared" si="5"/>
        <v>21</v>
      </c>
      <c r="D42" s="276">
        <f t="shared" si="5"/>
        <v>63</v>
      </c>
      <c r="E42" s="276">
        <f t="shared" si="5"/>
        <v>30</v>
      </c>
      <c r="F42" s="276">
        <f t="shared" si="5"/>
        <v>44</v>
      </c>
      <c r="G42" s="276">
        <f t="shared" si="5"/>
        <v>32</v>
      </c>
      <c r="H42" s="277">
        <f t="shared" si="3"/>
        <v>36.83333333</v>
      </c>
      <c r="I42" s="271"/>
    </row>
    <row r="43">
      <c r="A43" s="275" t="s">
        <v>804</v>
      </c>
      <c r="B43" s="276">
        <f t="shared" ref="B43:G43" si="6">D14</f>
        <v>55</v>
      </c>
      <c r="C43" s="276">
        <f t="shared" si="6"/>
        <v>21</v>
      </c>
      <c r="D43" s="276">
        <f t="shared" si="6"/>
        <v>65</v>
      </c>
      <c r="E43" s="276">
        <f t="shared" si="6"/>
        <v>44</v>
      </c>
      <c r="F43" s="276">
        <f t="shared" si="6"/>
        <v>45</v>
      </c>
      <c r="G43" s="276">
        <f t="shared" si="6"/>
        <v>30</v>
      </c>
      <c r="H43" s="277">
        <f t="shared" si="3"/>
        <v>43.33333333</v>
      </c>
      <c r="I43" s="271"/>
    </row>
    <row r="44">
      <c r="A44" s="275" t="s">
        <v>805</v>
      </c>
      <c r="B44" s="276">
        <f t="shared" ref="B44:G44" si="7">D17</f>
        <v>63</v>
      </c>
      <c r="C44" s="276">
        <f t="shared" si="7"/>
        <v>15</v>
      </c>
      <c r="D44" s="276">
        <f t="shared" si="7"/>
        <v>55</v>
      </c>
      <c r="E44" s="276">
        <f t="shared" si="7"/>
        <v>30</v>
      </c>
      <c r="F44" s="276">
        <f t="shared" si="7"/>
        <v>39</v>
      </c>
      <c r="G44" s="276">
        <f t="shared" si="7"/>
        <v>22</v>
      </c>
      <c r="H44" s="277">
        <f t="shared" si="3"/>
        <v>37.33333333</v>
      </c>
      <c r="I44" s="271"/>
    </row>
    <row r="45">
      <c r="A45" s="275" t="s">
        <v>806</v>
      </c>
      <c r="B45" s="276">
        <f t="shared" ref="B45:G45" si="8">D20</f>
        <v>63</v>
      </c>
      <c r="C45" s="276">
        <f t="shared" si="8"/>
        <v>25</v>
      </c>
      <c r="D45" s="276">
        <f t="shared" si="8"/>
        <v>65</v>
      </c>
      <c r="E45" s="276">
        <f t="shared" si="8"/>
        <v>30</v>
      </c>
      <c r="F45" s="276">
        <f t="shared" si="8"/>
        <v>44</v>
      </c>
      <c r="G45" s="276">
        <f t="shared" si="8"/>
        <v>32</v>
      </c>
      <c r="H45" s="277">
        <f t="shared" si="3"/>
        <v>43.16666667</v>
      </c>
      <c r="I45" s="271"/>
    </row>
    <row r="46">
      <c r="A46" s="275" t="s">
        <v>807</v>
      </c>
      <c r="B46" s="276">
        <f t="shared" ref="B46:G46" si="9">D23</f>
        <v>56</v>
      </c>
      <c r="C46" s="276">
        <f t="shared" si="9"/>
        <v>23</v>
      </c>
      <c r="D46" s="276">
        <f t="shared" si="9"/>
        <v>65</v>
      </c>
      <c r="E46" s="276">
        <f t="shared" si="9"/>
        <v>44</v>
      </c>
      <c r="F46" s="276">
        <f t="shared" si="9"/>
        <v>40</v>
      </c>
      <c r="G46" s="276">
        <f t="shared" si="9"/>
        <v>33</v>
      </c>
      <c r="H46" s="277">
        <f t="shared" si="3"/>
        <v>43.5</v>
      </c>
      <c r="I46" s="271"/>
    </row>
    <row r="47">
      <c r="A47" s="275" t="s">
        <v>808</v>
      </c>
      <c r="B47" s="276">
        <f t="shared" ref="B47:G47" si="10">D26</f>
        <v>31</v>
      </c>
      <c r="C47" s="276">
        <f t="shared" si="10"/>
        <v>21</v>
      </c>
      <c r="D47" s="276">
        <f t="shared" si="10"/>
        <v>63</v>
      </c>
      <c r="E47" s="276">
        <f t="shared" si="10"/>
        <v>30</v>
      </c>
      <c r="F47" s="276">
        <f t="shared" si="10"/>
        <v>44</v>
      </c>
      <c r="G47" s="276">
        <f t="shared" si="10"/>
        <v>32</v>
      </c>
      <c r="H47" s="277">
        <f t="shared" si="3"/>
        <v>36.83333333</v>
      </c>
      <c r="I47" s="271"/>
    </row>
    <row r="48">
      <c r="A48" s="275" t="s">
        <v>809</v>
      </c>
      <c r="B48" s="276">
        <f t="shared" ref="B48:G48" si="11">D29</f>
        <v>55</v>
      </c>
      <c r="C48" s="276">
        <f t="shared" si="11"/>
        <v>21</v>
      </c>
      <c r="D48" s="276">
        <f t="shared" si="11"/>
        <v>65</v>
      </c>
      <c r="E48" s="276">
        <f t="shared" si="11"/>
        <v>44</v>
      </c>
      <c r="F48" s="276">
        <f t="shared" si="11"/>
        <v>45</v>
      </c>
      <c r="G48" s="276">
        <f t="shared" si="11"/>
        <v>30</v>
      </c>
      <c r="H48" s="277">
        <f t="shared" si="3"/>
        <v>43.33333333</v>
      </c>
      <c r="I48" s="128"/>
    </row>
    <row r="49">
      <c r="A49" s="278" t="s">
        <v>116</v>
      </c>
      <c r="B49" s="278">
        <v>1.0</v>
      </c>
      <c r="C49" s="278">
        <v>2.0</v>
      </c>
      <c r="D49" s="278">
        <v>3.0</v>
      </c>
      <c r="E49" s="278">
        <v>4.0</v>
      </c>
      <c r="F49" s="278">
        <v>5.0</v>
      </c>
      <c r="G49" s="278">
        <v>6.0</v>
      </c>
      <c r="H49" s="128"/>
      <c r="I49" s="128"/>
    </row>
    <row r="50">
      <c r="B50" s="279"/>
      <c r="C50" s="128"/>
      <c r="D50" s="128"/>
      <c r="E50" s="128"/>
      <c r="F50" s="128"/>
      <c r="G50" s="128"/>
      <c r="H50" s="128"/>
      <c r="I50" s="128"/>
    </row>
    <row r="51">
      <c r="B51" s="272"/>
      <c r="C51" s="128"/>
      <c r="D51" s="128"/>
      <c r="E51" s="128"/>
      <c r="F51" s="128"/>
      <c r="G51" s="128"/>
      <c r="H51" s="128"/>
      <c r="I51" s="128"/>
    </row>
    <row r="52">
      <c r="A52" s="49" t="s">
        <v>99</v>
      </c>
      <c r="B52" s="100"/>
      <c r="C52" s="100"/>
      <c r="D52" s="100"/>
      <c r="E52" s="100"/>
      <c r="F52" s="100"/>
      <c r="G52" s="100"/>
      <c r="H52" s="100"/>
      <c r="K52" s="280" t="str">
        <f>B53</f>
        <v>Engajamento</v>
      </c>
    </row>
    <row r="53">
      <c r="A53" s="220" t="s">
        <v>115</v>
      </c>
      <c r="B53" s="220" t="s">
        <v>211</v>
      </c>
      <c r="C53" s="220" t="s">
        <v>710</v>
      </c>
      <c r="D53" s="220" t="s">
        <v>213</v>
      </c>
      <c r="E53" s="220" t="s">
        <v>214</v>
      </c>
      <c r="F53" s="220" t="s">
        <v>596</v>
      </c>
      <c r="G53" s="220" t="s">
        <v>216</v>
      </c>
      <c r="H53" s="274" t="s">
        <v>606</v>
      </c>
      <c r="J53" s="31" t="str">
        <f t="shared" ref="J53:J63" si="13">A53</f>
        <v>Usuário ID</v>
      </c>
      <c r="K53" s="26" t="s">
        <v>294</v>
      </c>
      <c r="L53" s="26" t="s">
        <v>295</v>
      </c>
    </row>
    <row r="54">
      <c r="A54" s="281" t="s">
        <v>316</v>
      </c>
      <c r="B54" s="281">
        <f t="shared" ref="B54:G54" si="12">D3</f>
        <v>66</v>
      </c>
      <c r="C54" s="281">
        <f t="shared" si="12"/>
        <v>15</v>
      </c>
      <c r="D54" s="281">
        <f t="shared" si="12"/>
        <v>61</v>
      </c>
      <c r="E54" s="281">
        <f t="shared" si="12"/>
        <v>37</v>
      </c>
      <c r="F54" s="281">
        <f t="shared" si="12"/>
        <v>51</v>
      </c>
      <c r="G54" s="281">
        <f t="shared" si="12"/>
        <v>28</v>
      </c>
      <c r="H54" s="282">
        <f t="shared" ref="H54:H63" si="15">AVERAGE(B54:G54)</f>
        <v>43</v>
      </c>
      <c r="J54" s="31" t="str">
        <f t="shared" si="13"/>
        <v>P_001</v>
      </c>
      <c r="K54" s="31">
        <f t="shared" ref="K54:K63" si="16">B54</f>
        <v>66</v>
      </c>
      <c r="L54" s="31">
        <f t="shared" ref="L54:L63" si="17">B68</f>
        <v>67</v>
      </c>
    </row>
    <row r="55">
      <c r="A55" s="281" t="s">
        <v>319</v>
      </c>
      <c r="B55" s="281">
        <f t="shared" ref="B55:G55" si="14">D6</f>
        <v>76</v>
      </c>
      <c r="C55" s="281">
        <f t="shared" si="14"/>
        <v>20</v>
      </c>
      <c r="D55" s="281">
        <f t="shared" si="14"/>
        <v>55</v>
      </c>
      <c r="E55" s="281">
        <f t="shared" si="14"/>
        <v>35</v>
      </c>
      <c r="F55" s="281">
        <f t="shared" si="14"/>
        <v>62</v>
      </c>
      <c r="G55" s="281">
        <f t="shared" si="14"/>
        <v>33</v>
      </c>
      <c r="H55" s="282">
        <f t="shared" si="15"/>
        <v>46.83333333</v>
      </c>
      <c r="J55" s="31" t="str">
        <f t="shared" si="13"/>
        <v>P_002</v>
      </c>
      <c r="K55" s="31">
        <f t="shared" si="16"/>
        <v>76</v>
      </c>
      <c r="L55" s="31">
        <f t="shared" si="17"/>
        <v>77</v>
      </c>
    </row>
    <row r="56">
      <c r="A56" s="281" t="s">
        <v>802</v>
      </c>
      <c r="B56" s="281">
        <f t="shared" ref="B56:G56" si="18">D9</f>
        <v>76</v>
      </c>
      <c r="C56" s="281">
        <f t="shared" si="18"/>
        <v>24</v>
      </c>
      <c r="D56" s="281">
        <f t="shared" si="18"/>
        <v>66</v>
      </c>
      <c r="E56" s="281">
        <f t="shared" si="18"/>
        <v>55</v>
      </c>
      <c r="F56" s="281">
        <f t="shared" si="18"/>
        <v>53</v>
      </c>
      <c r="G56" s="281">
        <f t="shared" si="18"/>
        <v>36</v>
      </c>
      <c r="H56" s="282">
        <f t="shared" si="15"/>
        <v>51.66666667</v>
      </c>
      <c r="J56" s="31" t="str">
        <f t="shared" si="13"/>
        <v>P_003</v>
      </c>
      <c r="K56" s="31">
        <f t="shared" si="16"/>
        <v>76</v>
      </c>
      <c r="L56" s="31">
        <f t="shared" si="17"/>
        <v>79</v>
      </c>
    </row>
    <row r="57">
      <c r="A57" s="281" t="s">
        <v>803</v>
      </c>
      <c r="B57" s="281">
        <f t="shared" ref="B57:G57" si="19">D12</f>
        <v>75</v>
      </c>
      <c r="C57" s="281">
        <f t="shared" si="19"/>
        <v>20</v>
      </c>
      <c r="D57" s="281">
        <f t="shared" si="19"/>
        <v>52</v>
      </c>
      <c r="E57" s="281">
        <f t="shared" si="19"/>
        <v>35</v>
      </c>
      <c r="F57" s="281">
        <f t="shared" si="19"/>
        <v>62</v>
      </c>
      <c r="G57" s="281">
        <f t="shared" si="19"/>
        <v>33</v>
      </c>
      <c r="H57" s="282">
        <f t="shared" si="15"/>
        <v>46.16666667</v>
      </c>
      <c r="J57" s="31" t="str">
        <f t="shared" si="13"/>
        <v>P_004</v>
      </c>
      <c r="K57" s="31">
        <f t="shared" si="16"/>
        <v>75</v>
      </c>
      <c r="L57" s="31">
        <f t="shared" si="17"/>
        <v>71</v>
      </c>
    </row>
    <row r="58">
      <c r="A58" s="281" t="s">
        <v>804</v>
      </c>
      <c r="B58" s="281">
        <f t="shared" ref="B58:G58" si="20">D15</f>
        <v>76</v>
      </c>
      <c r="C58" s="281">
        <f t="shared" si="20"/>
        <v>23</v>
      </c>
      <c r="D58" s="281">
        <f t="shared" si="20"/>
        <v>67</v>
      </c>
      <c r="E58" s="281">
        <f t="shared" si="20"/>
        <v>56</v>
      </c>
      <c r="F58" s="281">
        <f t="shared" si="20"/>
        <v>57</v>
      </c>
      <c r="G58" s="281">
        <f t="shared" si="20"/>
        <v>39</v>
      </c>
      <c r="H58" s="282">
        <f t="shared" si="15"/>
        <v>53</v>
      </c>
      <c r="J58" s="31" t="str">
        <f t="shared" si="13"/>
        <v>P_005</v>
      </c>
      <c r="K58" s="31">
        <f t="shared" si="16"/>
        <v>76</v>
      </c>
      <c r="L58" s="31">
        <f t="shared" si="17"/>
        <v>80</v>
      </c>
    </row>
    <row r="59">
      <c r="A59" s="281" t="s">
        <v>805</v>
      </c>
      <c r="B59" s="281">
        <f t="shared" ref="B59:G59" si="21">D18</f>
        <v>66</v>
      </c>
      <c r="C59" s="281">
        <f t="shared" si="21"/>
        <v>15</v>
      </c>
      <c r="D59" s="281">
        <f t="shared" si="21"/>
        <v>61</v>
      </c>
      <c r="E59" s="281">
        <f t="shared" si="21"/>
        <v>37</v>
      </c>
      <c r="F59" s="281">
        <f t="shared" si="21"/>
        <v>51</v>
      </c>
      <c r="G59" s="281">
        <f t="shared" si="21"/>
        <v>28</v>
      </c>
      <c r="H59" s="282">
        <f t="shared" si="15"/>
        <v>43</v>
      </c>
      <c r="J59" s="31" t="str">
        <f t="shared" si="13"/>
        <v>P_006</v>
      </c>
      <c r="K59" s="31">
        <f t="shared" si="16"/>
        <v>66</v>
      </c>
      <c r="L59" s="31">
        <f t="shared" si="17"/>
        <v>67</v>
      </c>
    </row>
    <row r="60">
      <c r="A60" s="281" t="s">
        <v>806</v>
      </c>
      <c r="B60" s="281">
        <f t="shared" ref="B60:G60" si="22">D21</f>
        <v>76</v>
      </c>
      <c r="C60" s="281">
        <f t="shared" si="22"/>
        <v>20</v>
      </c>
      <c r="D60" s="281">
        <f t="shared" si="22"/>
        <v>55</v>
      </c>
      <c r="E60" s="281">
        <f t="shared" si="22"/>
        <v>35</v>
      </c>
      <c r="F60" s="281">
        <f t="shared" si="22"/>
        <v>62</v>
      </c>
      <c r="G60" s="281">
        <f t="shared" si="22"/>
        <v>33</v>
      </c>
      <c r="H60" s="282">
        <f t="shared" si="15"/>
        <v>46.83333333</v>
      </c>
      <c r="J60" s="31" t="str">
        <f t="shared" si="13"/>
        <v>P_007</v>
      </c>
      <c r="K60" s="31">
        <f t="shared" si="16"/>
        <v>76</v>
      </c>
      <c r="L60" s="31">
        <f t="shared" si="17"/>
        <v>77</v>
      </c>
    </row>
    <row r="61">
      <c r="A61" s="281" t="s">
        <v>807</v>
      </c>
      <c r="B61" s="281">
        <f t="shared" ref="B61:G61" si="23">D24</f>
        <v>76</v>
      </c>
      <c r="C61" s="281">
        <f t="shared" si="23"/>
        <v>24</v>
      </c>
      <c r="D61" s="281">
        <f t="shared" si="23"/>
        <v>66</v>
      </c>
      <c r="E61" s="281">
        <f t="shared" si="23"/>
        <v>55</v>
      </c>
      <c r="F61" s="281">
        <f t="shared" si="23"/>
        <v>53</v>
      </c>
      <c r="G61" s="281">
        <f t="shared" si="23"/>
        <v>36</v>
      </c>
      <c r="H61" s="282">
        <f t="shared" si="15"/>
        <v>51.66666667</v>
      </c>
      <c r="J61" s="31" t="str">
        <f t="shared" si="13"/>
        <v>P_008</v>
      </c>
      <c r="K61" s="31">
        <f t="shared" si="16"/>
        <v>76</v>
      </c>
      <c r="L61" s="31">
        <f t="shared" si="17"/>
        <v>79</v>
      </c>
    </row>
    <row r="62">
      <c r="A62" s="281" t="s">
        <v>808</v>
      </c>
      <c r="B62" s="281">
        <f t="shared" ref="B62:G62" si="24">D27</f>
        <v>75</v>
      </c>
      <c r="C62" s="281">
        <f t="shared" si="24"/>
        <v>20</v>
      </c>
      <c r="D62" s="281">
        <f t="shared" si="24"/>
        <v>52</v>
      </c>
      <c r="E62" s="281">
        <f t="shared" si="24"/>
        <v>35</v>
      </c>
      <c r="F62" s="281">
        <f t="shared" si="24"/>
        <v>62</v>
      </c>
      <c r="G62" s="281">
        <f t="shared" si="24"/>
        <v>33</v>
      </c>
      <c r="H62" s="282">
        <f t="shared" si="15"/>
        <v>46.16666667</v>
      </c>
      <c r="J62" s="31" t="str">
        <f t="shared" si="13"/>
        <v>P_009</v>
      </c>
      <c r="K62" s="31">
        <f t="shared" si="16"/>
        <v>75</v>
      </c>
      <c r="L62" s="31">
        <f t="shared" si="17"/>
        <v>71</v>
      </c>
    </row>
    <row r="63">
      <c r="A63" s="281" t="s">
        <v>809</v>
      </c>
      <c r="B63" s="281">
        <f t="shared" ref="B63:G63" si="25">D30</f>
        <v>76</v>
      </c>
      <c r="C63" s="281">
        <f t="shared" si="25"/>
        <v>23</v>
      </c>
      <c r="D63" s="281">
        <f t="shared" si="25"/>
        <v>67</v>
      </c>
      <c r="E63" s="281">
        <f t="shared" si="25"/>
        <v>56</v>
      </c>
      <c r="F63" s="281">
        <f t="shared" si="25"/>
        <v>57</v>
      </c>
      <c r="G63" s="281">
        <f t="shared" si="25"/>
        <v>39</v>
      </c>
      <c r="H63" s="282">
        <f t="shared" si="15"/>
        <v>53</v>
      </c>
      <c r="J63" s="31" t="str">
        <f t="shared" si="13"/>
        <v>P_010</v>
      </c>
      <c r="K63" s="31">
        <f t="shared" si="16"/>
        <v>76</v>
      </c>
      <c r="L63" s="31">
        <f t="shared" si="17"/>
        <v>80</v>
      </c>
    </row>
    <row r="64">
      <c r="A64" s="278" t="s">
        <v>116</v>
      </c>
      <c r="B64" s="278">
        <v>1.0</v>
      </c>
      <c r="C64" s="278">
        <v>2.0</v>
      </c>
      <c r="D64" s="278">
        <v>3.0</v>
      </c>
      <c r="E64" s="278">
        <v>4.0</v>
      </c>
      <c r="F64" s="278">
        <v>5.0</v>
      </c>
      <c r="G64" s="278">
        <v>6.0</v>
      </c>
      <c r="K64" s="189" t="s">
        <v>710</v>
      </c>
      <c r="L64" s="50"/>
    </row>
    <row r="65">
      <c r="A65" s="128"/>
      <c r="B65" s="128"/>
      <c r="C65" s="128"/>
      <c r="D65" s="128"/>
      <c r="E65" s="128"/>
      <c r="F65" s="128"/>
      <c r="G65" s="271"/>
      <c r="J65" s="31" t="str">
        <f t="shared" ref="J65:J75" si="26">A53</f>
        <v>Usuário ID</v>
      </c>
      <c r="K65" s="26" t="s">
        <v>294</v>
      </c>
      <c r="L65" s="26" t="s">
        <v>295</v>
      </c>
    </row>
    <row r="66">
      <c r="A66" s="49" t="s">
        <v>98</v>
      </c>
      <c r="B66" s="100"/>
      <c r="C66" s="100"/>
      <c r="D66" s="100"/>
      <c r="E66" s="100"/>
      <c r="F66" s="100"/>
      <c r="G66" s="100"/>
      <c r="H66" s="100"/>
      <c r="J66" s="31" t="str">
        <f t="shared" si="26"/>
        <v>P_001</v>
      </c>
      <c r="K66" s="31">
        <f t="shared" ref="K66:K75" si="27">C54</f>
        <v>15</v>
      </c>
      <c r="L66" s="31">
        <f t="shared" ref="L66:L75" si="28">C68</f>
        <v>21</v>
      </c>
    </row>
    <row r="67">
      <c r="A67" s="220" t="s">
        <v>115</v>
      </c>
      <c r="B67" s="220" t="s">
        <v>211</v>
      </c>
      <c r="C67" s="220" t="s">
        <v>710</v>
      </c>
      <c r="D67" s="220" t="s">
        <v>213</v>
      </c>
      <c r="E67" s="220" t="s">
        <v>214</v>
      </c>
      <c r="F67" s="220" t="s">
        <v>596</v>
      </c>
      <c r="G67" s="220" t="s">
        <v>216</v>
      </c>
      <c r="H67" s="274" t="s">
        <v>606</v>
      </c>
      <c r="J67" s="31" t="str">
        <f t="shared" si="26"/>
        <v>P_002</v>
      </c>
      <c r="K67" s="31">
        <f t="shared" si="27"/>
        <v>20</v>
      </c>
      <c r="L67" s="31">
        <f t="shared" si="28"/>
        <v>23</v>
      </c>
    </row>
    <row r="68">
      <c r="A68" s="152" t="s">
        <v>316</v>
      </c>
      <c r="B68" s="152">
        <f t="shared" ref="B68:G68" si="29">D4</f>
        <v>67</v>
      </c>
      <c r="C68" s="152">
        <f t="shared" si="29"/>
        <v>21</v>
      </c>
      <c r="D68" s="152">
        <f t="shared" si="29"/>
        <v>62</v>
      </c>
      <c r="E68" s="152">
        <f t="shared" si="29"/>
        <v>38</v>
      </c>
      <c r="F68" s="152">
        <f t="shared" si="29"/>
        <v>52</v>
      </c>
      <c r="G68" s="152">
        <f t="shared" si="29"/>
        <v>36</v>
      </c>
      <c r="H68" s="282">
        <f t="shared" ref="H68:H77" si="31">AVERAGE(B68:G68)</f>
        <v>46</v>
      </c>
      <c r="J68" s="31" t="str">
        <f t="shared" si="26"/>
        <v>P_003</v>
      </c>
      <c r="K68" s="31">
        <f t="shared" si="27"/>
        <v>24</v>
      </c>
      <c r="L68" s="31">
        <f t="shared" si="28"/>
        <v>25</v>
      </c>
    </row>
    <row r="69">
      <c r="A69" s="152" t="s">
        <v>319</v>
      </c>
      <c r="B69" s="152">
        <f t="shared" ref="B69:G69" si="30">D7</f>
        <v>77</v>
      </c>
      <c r="C69" s="152">
        <f t="shared" si="30"/>
        <v>23</v>
      </c>
      <c r="D69" s="152">
        <f t="shared" si="30"/>
        <v>54</v>
      </c>
      <c r="E69" s="152">
        <f t="shared" si="30"/>
        <v>39</v>
      </c>
      <c r="F69" s="152">
        <f t="shared" si="30"/>
        <v>64</v>
      </c>
      <c r="G69" s="152">
        <f t="shared" si="30"/>
        <v>37</v>
      </c>
      <c r="H69" s="282">
        <f t="shared" si="31"/>
        <v>49</v>
      </c>
      <c r="J69" s="31" t="str">
        <f t="shared" si="26"/>
        <v>P_004</v>
      </c>
      <c r="K69" s="31">
        <f t="shared" si="27"/>
        <v>20</v>
      </c>
      <c r="L69" s="31">
        <f t="shared" si="28"/>
        <v>25</v>
      </c>
    </row>
    <row r="70">
      <c r="A70" s="152" t="s">
        <v>802</v>
      </c>
      <c r="B70" s="152">
        <f t="shared" ref="B70:G70" si="32">D10</f>
        <v>79</v>
      </c>
      <c r="C70" s="152">
        <f t="shared" si="32"/>
        <v>25</v>
      </c>
      <c r="D70" s="152">
        <f t="shared" si="32"/>
        <v>67</v>
      </c>
      <c r="E70" s="152">
        <f t="shared" si="32"/>
        <v>46</v>
      </c>
      <c r="F70" s="152">
        <f t="shared" si="32"/>
        <v>54</v>
      </c>
      <c r="G70" s="152">
        <f t="shared" si="32"/>
        <v>37</v>
      </c>
      <c r="H70" s="282">
        <f t="shared" si="31"/>
        <v>51.33333333</v>
      </c>
      <c r="J70" s="31" t="str">
        <f t="shared" si="26"/>
        <v>P_005</v>
      </c>
      <c r="K70" s="31">
        <f t="shared" si="27"/>
        <v>23</v>
      </c>
      <c r="L70" s="31">
        <f t="shared" si="28"/>
        <v>26</v>
      </c>
    </row>
    <row r="71">
      <c r="A71" s="152" t="s">
        <v>803</v>
      </c>
      <c r="B71" s="152">
        <f t="shared" ref="B71:G71" si="33">D13</f>
        <v>71</v>
      </c>
      <c r="C71" s="152">
        <f t="shared" si="33"/>
        <v>25</v>
      </c>
      <c r="D71" s="152">
        <f t="shared" si="33"/>
        <v>53</v>
      </c>
      <c r="E71" s="152">
        <f t="shared" si="33"/>
        <v>39</v>
      </c>
      <c r="F71" s="152">
        <f t="shared" si="33"/>
        <v>64</v>
      </c>
      <c r="G71" s="152">
        <f t="shared" si="33"/>
        <v>37</v>
      </c>
      <c r="H71" s="282">
        <f t="shared" si="31"/>
        <v>48.16666667</v>
      </c>
      <c r="J71" s="31" t="str">
        <f t="shared" si="26"/>
        <v>P_006</v>
      </c>
      <c r="K71" s="31">
        <f t="shared" si="27"/>
        <v>15</v>
      </c>
      <c r="L71" s="31">
        <f t="shared" si="28"/>
        <v>21</v>
      </c>
    </row>
    <row r="72">
      <c r="A72" s="152" t="s">
        <v>804</v>
      </c>
      <c r="B72" s="152">
        <f t="shared" ref="B72:G72" si="34">D16</f>
        <v>80</v>
      </c>
      <c r="C72" s="152">
        <f t="shared" si="34"/>
        <v>26</v>
      </c>
      <c r="D72" s="152">
        <f t="shared" si="34"/>
        <v>68</v>
      </c>
      <c r="E72" s="152">
        <f t="shared" si="34"/>
        <v>57</v>
      </c>
      <c r="F72" s="152">
        <f t="shared" si="34"/>
        <v>59</v>
      </c>
      <c r="G72" s="152">
        <f t="shared" si="34"/>
        <v>37</v>
      </c>
      <c r="H72" s="282">
        <f t="shared" si="31"/>
        <v>54.5</v>
      </c>
      <c r="J72" s="31" t="str">
        <f t="shared" si="26"/>
        <v>P_007</v>
      </c>
      <c r="K72" s="31">
        <f t="shared" si="27"/>
        <v>20</v>
      </c>
      <c r="L72" s="31">
        <f t="shared" si="28"/>
        <v>23</v>
      </c>
    </row>
    <row r="73">
      <c r="A73" s="152" t="s">
        <v>805</v>
      </c>
      <c r="B73" s="152">
        <f t="shared" ref="B73:G73" si="35">D19</f>
        <v>67</v>
      </c>
      <c r="C73" s="152">
        <f t="shared" si="35"/>
        <v>21</v>
      </c>
      <c r="D73" s="152">
        <f t="shared" si="35"/>
        <v>62</v>
      </c>
      <c r="E73" s="152">
        <f t="shared" si="35"/>
        <v>38</v>
      </c>
      <c r="F73" s="152">
        <f t="shared" si="35"/>
        <v>52</v>
      </c>
      <c r="G73" s="152">
        <f t="shared" si="35"/>
        <v>36</v>
      </c>
      <c r="H73" s="282">
        <f t="shared" si="31"/>
        <v>46</v>
      </c>
      <c r="J73" s="31" t="str">
        <f t="shared" si="26"/>
        <v>P_008</v>
      </c>
      <c r="K73" s="31">
        <f t="shared" si="27"/>
        <v>24</v>
      </c>
      <c r="L73" s="31">
        <f t="shared" si="28"/>
        <v>25</v>
      </c>
    </row>
    <row r="74">
      <c r="A74" s="152" t="s">
        <v>806</v>
      </c>
      <c r="B74" s="152">
        <f t="shared" ref="B74:G74" si="36">D22</f>
        <v>77</v>
      </c>
      <c r="C74" s="152">
        <f t="shared" si="36"/>
        <v>23</v>
      </c>
      <c r="D74" s="152">
        <f t="shared" si="36"/>
        <v>54</v>
      </c>
      <c r="E74" s="152">
        <f t="shared" si="36"/>
        <v>39</v>
      </c>
      <c r="F74" s="152">
        <f t="shared" si="36"/>
        <v>64</v>
      </c>
      <c r="G74" s="152">
        <f t="shared" si="36"/>
        <v>37</v>
      </c>
      <c r="H74" s="282">
        <f t="shared" si="31"/>
        <v>49</v>
      </c>
      <c r="J74" s="31" t="str">
        <f t="shared" si="26"/>
        <v>P_009</v>
      </c>
      <c r="K74" s="31">
        <f t="shared" si="27"/>
        <v>20</v>
      </c>
      <c r="L74" s="31">
        <f t="shared" si="28"/>
        <v>25</v>
      </c>
    </row>
    <row r="75">
      <c r="A75" s="152" t="s">
        <v>807</v>
      </c>
      <c r="B75" s="152">
        <f t="shared" ref="B75:G75" si="37">D25</f>
        <v>79</v>
      </c>
      <c r="C75" s="152">
        <f t="shared" si="37"/>
        <v>25</v>
      </c>
      <c r="D75" s="152">
        <f t="shared" si="37"/>
        <v>67</v>
      </c>
      <c r="E75" s="152">
        <f t="shared" si="37"/>
        <v>46</v>
      </c>
      <c r="F75" s="152">
        <f t="shared" si="37"/>
        <v>54</v>
      </c>
      <c r="G75" s="152">
        <f t="shared" si="37"/>
        <v>37</v>
      </c>
      <c r="H75" s="282">
        <f t="shared" si="31"/>
        <v>51.33333333</v>
      </c>
      <c r="J75" s="31" t="str">
        <f t="shared" si="26"/>
        <v>P_010</v>
      </c>
      <c r="K75" s="31">
        <f t="shared" si="27"/>
        <v>23</v>
      </c>
      <c r="L75" s="31">
        <f t="shared" si="28"/>
        <v>26</v>
      </c>
    </row>
    <row r="76">
      <c r="A76" s="152" t="s">
        <v>808</v>
      </c>
      <c r="B76" s="152">
        <f t="shared" ref="B76:G76" si="38">D28</f>
        <v>71</v>
      </c>
      <c r="C76" s="152">
        <f t="shared" si="38"/>
        <v>25</v>
      </c>
      <c r="D76" s="152">
        <f t="shared" si="38"/>
        <v>53</v>
      </c>
      <c r="E76" s="152">
        <f t="shared" si="38"/>
        <v>39</v>
      </c>
      <c r="F76" s="152">
        <f t="shared" si="38"/>
        <v>64</v>
      </c>
      <c r="G76" s="152">
        <f t="shared" si="38"/>
        <v>37</v>
      </c>
      <c r="H76" s="282">
        <f t="shared" si="31"/>
        <v>48.16666667</v>
      </c>
    </row>
    <row r="77">
      <c r="A77" s="152" t="s">
        <v>809</v>
      </c>
      <c r="B77" s="152">
        <f t="shared" ref="B77:G77" si="39">D31</f>
        <v>80</v>
      </c>
      <c r="C77" s="152">
        <f t="shared" si="39"/>
        <v>26</v>
      </c>
      <c r="D77" s="152">
        <f t="shared" si="39"/>
        <v>68</v>
      </c>
      <c r="E77" s="152">
        <f t="shared" si="39"/>
        <v>57</v>
      </c>
      <c r="F77" s="152">
        <f t="shared" si="39"/>
        <v>59</v>
      </c>
      <c r="G77" s="152">
        <f t="shared" si="39"/>
        <v>37</v>
      </c>
      <c r="H77" s="282">
        <f t="shared" si="31"/>
        <v>54.5</v>
      </c>
      <c r="K77" s="288" t="s">
        <v>213</v>
      </c>
      <c r="L77" s="50"/>
    </row>
    <row r="78">
      <c r="A78" s="278" t="s">
        <v>116</v>
      </c>
      <c r="B78" s="278">
        <v>1.0</v>
      </c>
      <c r="C78" s="278">
        <v>2.0</v>
      </c>
      <c r="D78" s="278">
        <v>3.0</v>
      </c>
      <c r="E78" s="278">
        <v>4.0</v>
      </c>
      <c r="F78" s="278">
        <v>5.0</v>
      </c>
      <c r="G78" s="278">
        <v>6.0</v>
      </c>
      <c r="H78" s="128"/>
      <c r="J78" s="31" t="str">
        <f t="shared" ref="J78:J88" si="40">A53</f>
        <v>Usuário ID</v>
      </c>
      <c r="K78" s="26" t="s">
        <v>294</v>
      </c>
      <c r="L78" s="26" t="s">
        <v>295</v>
      </c>
    </row>
    <row r="79">
      <c r="A79" s="272"/>
      <c r="B79" s="128"/>
      <c r="C79" s="128"/>
      <c r="D79" s="128"/>
      <c r="E79" s="128"/>
      <c r="F79" s="128"/>
      <c r="G79" s="128"/>
      <c r="H79" s="128"/>
      <c r="J79" s="31" t="str">
        <f t="shared" si="40"/>
        <v>P_001</v>
      </c>
      <c r="K79" s="31">
        <f t="shared" ref="K79:K88" si="41">D54</f>
        <v>61</v>
      </c>
      <c r="L79" s="31">
        <f t="shared" ref="L79:L88" si="42">D68</f>
        <v>62</v>
      </c>
    </row>
    <row r="80">
      <c r="J80" s="31" t="str">
        <f t="shared" si="40"/>
        <v>P_002</v>
      </c>
      <c r="K80" s="31">
        <f t="shared" si="41"/>
        <v>55</v>
      </c>
      <c r="L80" s="31">
        <f t="shared" si="42"/>
        <v>54</v>
      </c>
    </row>
    <row r="81">
      <c r="J81" s="31" t="str">
        <f t="shared" si="40"/>
        <v>P_003</v>
      </c>
      <c r="K81" s="31">
        <f t="shared" si="41"/>
        <v>66</v>
      </c>
      <c r="L81" s="31">
        <f t="shared" si="42"/>
        <v>67</v>
      </c>
    </row>
    <row r="82">
      <c r="J82" s="31" t="str">
        <f t="shared" si="40"/>
        <v>P_004</v>
      </c>
      <c r="K82" s="31">
        <f t="shared" si="41"/>
        <v>52</v>
      </c>
      <c r="L82" s="31">
        <f t="shared" si="42"/>
        <v>53</v>
      </c>
    </row>
    <row r="83">
      <c r="J83" s="31" t="str">
        <f t="shared" si="40"/>
        <v>P_005</v>
      </c>
      <c r="K83" s="31">
        <f t="shared" si="41"/>
        <v>67</v>
      </c>
      <c r="L83" s="31">
        <f t="shared" si="42"/>
        <v>68</v>
      </c>
    </row>
    <row r="84">
      <c r="J84" s="31" t="str">
        <f t="shared" si="40"/>
        <v>P_006</v>
      </c>
      <c r="K84" s="31">
        <f t="shared" si="41"/>
        <v>61</v>
      </c>
      <c r="L84" s="31">
        <f t="shared" si="42"/>
        <v>62</v>
      </c>
    </row>
    <row r="85">
      <c r="J85" s="31" t="str">
        <f t="shared" si="40"/>
        <v>P_007</v>
      </c>
      <c r="K85" s="31">
        <f t="shared" si="41"/>
        <v>55</v>
      </c>
      <c r="L85" s="31">
        <f t="shared" si="42"/>
        <v>54</v>
      </c>
    </row>
    <row r="86">
      <c r="J86" s="31" t="str">
        <f t="shared" si="40"/>
        <v>P_008</v>
      </c>
      <c r="K86" s="31">
        <f t="shared" si="41"/>
        <v>66</v>
      </c>
      <c r="L86" s="31">
        <f t="shared" si="42"/>
        <v>67</v>
      </c>
    </row>
    <row r="87">
      <c r="J87" s="31" t="str">
        <f t="shared" si="40"/>
        <v>P_009</v>
      </c>
      <c r="K87" s="31">
        <f t="shared" si="41"/>
        <v>52</v>
      </c>
      <c r="L87" s="31">
        <f t="shared" si="42"/>
        <v>53</v>
      </c>
    </row>
    <row r="88">
      <c r="J88" s="31" t="str">
        <f t="shared" si="40"/>
        <v>P_010</v>
      </c>
      <c r="K88" s="31">
        <f t="shared" si="41"/>
        <v>67</v>
      </c>
      <c r="L88" s="31">
        <f t="shared" si="42"/>
        <v>68</v>
      </c>
    </row>
    <row r="89">
      <c r="K89" t="str">
        <f>D65</f>
        <v/>
      </c>
    </row>
    <row r="149">
      <c r="A149" s="272"/>
      <c r="B149" s="128"/>
      <c r="C149" s="128"/>
      <c r="D149" s="128"/>
      <c r="E149" s="128"/>
      <c r="F149" s="128"/>
      <c r="G149" s="128"/>
      <c r="H149" s="128"/>
    </row>
    <row r="150">
      <c r="B150" s="272"/>
      <c r="C150" s="128"/>
      <c r="D150" s="128"/>
      <c r="E150" s="128"/>
      <c r="F150" s="128"/>
      <c r="G150" s="128"/>
      <c r="H150" s="128"/>
      <c r="I150" s="128"/>
    </row>
    <row r="151">
      <c r="A151" s="272"/>
      <c r="B151" s="128"/>
      <c r="C151" s="128"/>
      <c r="D151" s="128"/>
      <c r="E151" s="128"/>
      <c r="F151" s="128"/>
      <c r="G151" s="128"/>
      <c r="H151" s="128"/>
      <c r="I151" s="271"/>
    </row>
    <row r="152">
      <c r="A152" s="272"/>
      <c r="B152" s="128"/>
      <c r="C152" s="128"/>
      <c r="D152" s="128"/>
      <c r="E152" s="128"/>
      <c r="F152" s="128"/>
      <c r="G152" s="128"/>
      <c r="H152" s="128"/>
      <c r="I152" s="271"/>
    </row>
    <row r="153">
      <c r="A153" s="272"/>
      <c r="B153" s="128"/>
      <c r="C153" s="128"/>
      <c r="D153" s="128"/>
      <c r="E153" s="128"/>
      <c r="F153" s="128"/>
      <c r="G153" s="128"/>
      <c r="H153" s="128"/>
      <c r="I153" s="271"/>
    </row>
    <row r="154">
      <c r="A154" s="272"/>
      <c r="B154" s="128"/>
      <c r="C154" s="128"/>
      <c r="D154" s="128"/>
      <c r="E154" s="128"/>
      <c r="F154" s="128"/>
      <c r="G154" s="128"/>
      <c r="H154" s="128"/>
      <c r="I154" s="271"/>
    </row>
    <row r="155">
      <c r="A155" s="272"/>
      <c r="B155" s="128"/>
      <c r="C155" s="128"/>
      <c r="D155" s="128"/>
      <c r="E155" s="128"/>
      <c r="F155" s="128"/>
      <c r="G155" s="128"/>
      <c r="H155" s="128"/>
      <c r="I155" s="271"/>
    </row>
    <row r="156">
      <c r="A156" s="272"/>
      <c r="B156" s="128"/>
      <c r="C156" s="128"/>
      <c r="D156" s="128"/>
      <c r="E156" s="128"/>
      <c r="F156" s="128"/>
      <c r="G156" s="128"/>
      <c r="H156" s="128"/>
      <c r="I156" s="271"/>
    </row>
    <row r="157">
      <c r="A157" s="272"/>
      <c r="B157" s="128"/>
      <c r="C157" s="128"/>
      <c r="D157" s="128"/>
      <c r="E157" s="128"/>
      <c r="F157" s="128"/>
      <c r="G157" s="128"/>
      <c r="H157" s="128"/>
      <c r="I157" s="271"/>
    </row>
    <row r="158">
      <c r="A158" s="272"/>
      <c r="B158" s="128"/>
      <c r="C158" s="128"/>
      <c r="D158" s="128"/>
      <c r="E158" s="128"/>
      <c r="F158" s="128"/>
      <c r="G158" s="128"/>
      <c r="H158" s="128"/>
      <c r="I158" s="271"/>
    </row>
    <row r="159">
      <c r="A159" s="272"/>
      <c r="B159" s="128"/>
      <c r="C159" s="128"/>
      <c r="D159" s="128"/>
      <c r="E159" s="128"/>
      <c r="F159" s="128"/>
      <c r="G159" s="128"/>
      <c r="H159" s="128"/>
      <c r="I159" s="271"/>
    </row>
    <row r="160">
      <c r="A160" s="272"/>
      <c r="B160" s="128"/>
      <c r="C160" s="128"/>
      <c r="D160" s="128"/>
      <c r="E160" s="128"/>
      <c r="F160" s="128"/>
      <c r="G160" s="128"/>
      <c r="H160" s="128"/>
      <c r="I160" s="271"/>
    </row>
    <row r="161">
      <c r="A161" s="272"/>
      <c r="B161" s="128"/>
      <c r="C161" s="128"/>
      <c r="D161" s="128"/>
      <c r="E161" s="128"/>
      <c r="F161" s="128"/>
      <c r="G161" s="128"/>
      <c r="H161" s="128"/>
      <c r="I161" s="271"/>
    </row>
    <row r="162">
      <c r="A162" s="272"/>
      <c r="B162" s="128"/>
      <c r="C162" s="128"/>
      <c r="D162" s="128"/>
      <c r="E162" s="128"/>
      <c r="F162" s="128"/>
      <c r="G162" s="128"/>
      <c r="H162" s="128"/>
      <c r="I162" s="271"/>
    </row>
    <row r="163">
      <c r="A163" s="272"/>
      <c r="B163" s="128"/>
      <c r="C163" s="128"/>
      <c r="D163" s="128"/>
      <c r="E163" s="128"/>
      <c r="F163" s="128"/>
      <c r="G163" s="128"/>
      <c r="H163" s="128"/>
      <c r="I163" s="271"/>
    </row>
    <row r="164">
      <c r="A164" s="272"/>
      <c r="B164" s="128"/>
      <c r="C164" s="128"/>
      <c r="D164" s="128"/>
      <c r="E164" s="128"/>
      <c r="F164" s="128"/>
      <c r="G164" s="128"/>
      <c r="H164" s="128"/>
      <c r="I164" s="271"/>
    </row>
    <row r="165">
      <c r="A165" s="272"/>
      <c r="B165" s="128"/>
      <c r="C165" s="128"/>
      <c r="D165" s="128"/>
      <c r="E165" s="128"/>
      <c r="F165" s="128"/>
      <c r="G165" s="128"/>
      <c r="H165" s="128"/>
      <c r="I165" s="271"/>
    </row>
    <row r="166">
      <c r="A166" s="272"/>
      <c r="B166" s="128"/>
      <c r="C166" s="128"/>
      <c r="D166" s="128"/>
      <c r="E166" s="128"/>
      <c r="F166" s="128"/>
      <c r="G166" s="128"/>
      <c r="H166" s="128"/>
      <c r="I166" s="271"/>
    </row>
    <row r="167">
      <c r="A167" s="272"/>
      <c r="B167" s="128"/>
      <c r="C167" s="128"/>
      <c r="D167" s="128"/>
      <c r="E167" s="128"/>
      <c r="F167" s="128"/>
      <c r="G167" s="128"/>
      <c r="H167" s="128"/>
      <c r="I167" s="271"/>
    </row>
    <row r="168">
      <c r="A168" s="272"/>
      <c r="B168" s="128"/>
      <c r="C168" s="128"/>
      <c r="D168" s="128"/>
      <c r="E168" s="128"/>
      <c r="F168" s="128"/>
      <c r="G168" s="128"/>
      <c r="H168" s="128"/>
      <c r="I168" s="271"/>
    </row>
    <row r="169">
      <c r="A169" s="272"/>
      <c r="B169" s="128"/>
      <c r="C169" s="128"/>
      <c r="D169" s="128"/>
      <c r="E169" s="128"/>
      <c r="F169" s="128"/>
      <c r="G169" s="128"/>
      <c r="H169" s="128"/>
      <c r="I169" s="271"/>
    </row>
    <row r="170">
      <c r="A170" s="272"/>
      <c r="B170" s="128"/>
      <c r="C170" s="128"/>
      <c r="D170" s="128"/>
      <c r="E170" s="128"/>
      <c r="F170" s="128"/>
      <c r="G170" s="128"/>
      <c r="H170" s="128"/>
      <c r="I170" s="271"/>
    </row>
    <row r="171">
      <c r="A171" s="272"/>
      <c r="B171" s="128"/>
      <c r="C171" s="128"/>
      <c r="D171" s="128"/>
      <c r="E171" s="128"/>
      <c r="F171" s="128"/>
      <c r="G171" s="128"/>
      <c r="H171" s="128"/>
      <c r="I171" s="271"/>
    </row>
    <row r="172">
      <c r="A172" s="272"/>
      <c r="B172" s="128"/>
      <c r="C172" s="128"/>
      <c r="D172" s="128"/>
      <c r="E172" s="128"/>
      <c r="F172" s="128"/>
      <c r="G172" s="128"/>
      <c r="H172" s="128"/>
      <c r="I172" s="271"/>
    </row>
    <row r="173">
      <c r="A173" s="272"/>
      <c r="B173" s="128"/>
      <c r="C173" s="128"/>
      <c r="D173" s="128"/>
      <c r="E173" s="128"/>
      <c r="F173" s="128"/>
      <c r="G173" s="128"/>
      <c r="H173" s="128"/>
      <c r="I173" s="271"/>
    </row>
    <row r="174">
      <c r="A174" s="272"/>
      <c r="B174" s="128"/>
      <c r="C174" s="128"/>
      <c r="D174" s="128"/>
      <c r="E174" s="128"/>
      <c r="F174" s="128"/>
      <c r="G174" s="128"/>
      <c r="H174" s="128"/>
      <c r="I174" s="271"/>
    </row>
    <row r="175">
      <c r="A175" s="272"/>
      <c r="B175" s="128"/>
      <c r="C175" s="128"/>
      <c r="D175" s="128"/>
      <c r="E175" s="128"/>
      <c r="F175" s="128"/>
      <c r="G175" s="128"/>
      <c r="H175" s="128"/>
      <c r="I175" s="271"/>
    </row>
    <row r="176">
      <c r="A176" s="272"/>
      <c r="B176" s="128"/>
      <c r="C176" s="128"/>
      <c r="D176" s="128"/>
      <c r="E176" s="128"/>
      <c r="F176" s="128"/>
      <c r="G176" s="128"/>
      <c r="H176" s="128"/>
      <c r="I176" s="271"/>
    </row>
    <row r="177">
      <c r="A177" s="272"/>
      <c r="B177" s="128"/>
      <c r="C177" s="128"/>
      <c r="D177" s="128"/>
      <c r="E177" s="128"/>
      <c r="F177" s="128"/>
      <c r="G177" s="128"/>
      <c r="H177" s="128"/>
      <c r="I177" s="271"/>
    </row>
    <row r="178">
      <c r="A178" s="272"/>
      <c r="B178" s="128"/>
      <c r="C178" s="128"/>
      <c r="D178" s="128"/>
      <c r="E178" s="128"/>
      <c r="F178" s="128"/>
      <c r="G178" s="128"/>
      <c r="H178" s="128"/>
      <c r="I178" s="271"/>
    </row>
    <row r="179">
      <c r="A179" s="272"/>
      <c r="B179" s="128"/>
      <c r="C179" s="128"/>
      <c r="D179" s="128"/>
      <c r="E179" s="128"/>
      <c r="F179" s="128"/>
      <c r="G179" s="128"/>
      <c r="H179" s="128"/>
      <c r="I179" s="271"/>
    </row>
    <row r="180">
      <c r="A180" s="272"/>
      <c r="B180" s="128"/>
      <c r="C180" s="128"/>
      <c r="D180" s="128"/>
      <c r="E180" s="128"/>
      <c r="F180" s="128"/>
      <c r="G180" s="128"/>
      <c r="H180" s="128"/>
      <c r="I180" s="271"/>
    </row>
    <row r="181">
      <c r="A181" s="272"/>
      <c r="B181" s="128"/>
      <c r="C181" s="128"/>
      <c r="D181" s="128"/>
      <c r="E181" s="128"/>
      <c r="F181" s="128"/>
      <c r="G181" s="128"/>
      <c r="H181" s="128"/>
      <c r="I181" s="271"/>
    </row>
    <row r="182">
      <c r="A182" s="272"/>
      <c r="B182" s="128"/>
      <c r="C182" s="128"/>
      <c r="D182" s="128"/>
      <c r="E182" s="128"/>
      <c r="F182" s="128"/>
      <c r="G182" s="128"/>
      <c r="H182" s="128"/>
      <c r="I182" s="271"/>
    </row>
    <row r="183">
      <c r="A183" s="272"/>
      <c r="B183" s="128"/>
      <c r="C183" s="128"/>
      <c r="D183" s="128"/>
      <c r="E183" s="128"/>
      <c r="F183" s="128"/>
      <c r="G183" s="128"/>
      <c r="H183" s="128"/>
      <c r="I183" s="271"/>
    </row>
    <row r="184">
      <c r="A184" s="272"/>
      <c r="B184" s="128"/>
      <c r="C184" s="128"/>
      <c r="D184" s="128"/>
      <c r="E184" s="128"/>
      <c r="F184" s="128"/>
      <c r="G184" s="128"/>
      <c r="H184" s="128"/>
      <c r="I184" s="271"/>
    </row>
    <row r="185">
      <c r="A185" s="272"/>
      <c r="B185" s="128"/>
      <c r="C185" s="128"/>
      <c r="D185" s="128"/>
      <c r="E185" s="128"/>
      <c r="F185" s="128"/>
      <c r="G185" s="128"/>
      <c r="H185" s="128"/>
      <c r="I185" s="271"/>
    </row>
    <row r="186">
      <c r="A186" s="272"/>
      <c r="B186" s="128"/>
      <c r="C186" s="128"/>
      <c r="D186" s="128"/>
      <c r="E186" s="128"/>
      <c r="F186" s="128"/>
      <c r="G186" s="128"/>
      <c r="H186" s="128"/>
      <c r="I186" s="271"/>
    </row>
    <row r="187">
      <c r="A187" s="272"/>
      <c r="B187" s="128"/>
      <c r="C187" s="128"/>
      <c r="D187" s="128"/>
      <c r="E187" s="128"/>
      <c r="F187" s="128"/>
      <c r="G187" s="128"/>
      <c r="H187" s="128"/>
      <c r="I187" s="271"/>
    </row>
    <row r="188">
      <c r="A188" s="272"/>
      <c r="B188" s="128"/>
      <c r="C188" s="128"/>
      <c r="D188" s="128"/>
      <c r="E188" s="128"/>
      <c r="F188" s="128"/>
      <c r="G188" s="128"/>
      <c r="H188" s="128"/>
      <c r="I188" s="271"/>
    </row>
    <row r="189">
      <c r="A189" s="272"/>
      <c r="B189" s="128"/>
      <c r="C189" s="128"/>
      <c r="D189" s="128"/>
      <c r="E189" s="128"/>
      <c r="F189" s="128"/>
      <c r="G189" s="128"/>
      <c r="H189" s="128"/>
      <c r="I189" s="271"/>
    </row>
    <row r="190">
      <c r="A190" s="272"/>
      <c r="B190" s="128"/>
      <c r="C190" s="128"/>
      <c r="D190" s="128"/>
      <c r="E190" s="128"/>
      <c r="F190" s="128"/>
      <c r="G190" s="128"/>
      <c r="H190" s="128"/>
      <c r="I190" s="271"/>
    </row>
    <row r="191">
      <c r="A191" s="272"/>
      <c r="B191" s="128"/>
      <c r="C191" s="128"/>
      <c r="D191" s="128"/>
      <c r="E191" s="128"/>
      <c r="F191" s="128"/>
      <c r="G191" s="128"/>
      <c r="H191" s="128"/>
      <c r="I191" s="271"/>
    </row>
    <row r="192">
      <c r="A192" s="272"/>
      <c r="B192" s="128"/>
      <c r="C192" s="128"/>
      <c r="D192" s="128"/>
      <c r="E192" s="128"/>
      <c r="F192" s="128"/>
      <c r="G192" s="128"/>
      <c r="H192" s="128"/>
      <c r="I192" s="271"/>
    </row>
    <row r="193">
      <c r="A193" s="272"/>
      <c r="B193" s="128"/>
      <c r="C193" s="128"/>
      <c r="D193" s="128"/>
      <c r="E193" s="128"/>
      <c r="F193" s="128"/>
      <c r="G193" s="128"/>
      <c r="H193" s="128"/>
      <c r="I193" s="271"/>
    </row>
    <row r="194">
      <c r="A194" s="272"/>
      <c r="B194" s="128"/>
      <c r="C194" s="128"/>
      <c r="D194" s="128"/>
      <c r="E194" s="128"/>
      <c r="F194" s="128"/>
      <c r="G194" s="128"/>
      <c r="H194" s="128"/>
      <c r="I194" s="271"/>
    </row>
    <row r="195">
      <c r="A195" s="272"/>
      <c r="B195" s="128"/>
      <c r="C195" s="128"/>
      <c r="D195" s="128"/>
      <c r="E195" s="128"/>
      <c r="F195" s="128"/>
      <c r="G195" s="128"/>
      <c r="H195" s="128"/>
      <c r="I195" s="271"/>
    </row>
    <row r="196">
      <c r="A196" s="272"/>
      <c r="B196" s="128"/>
      <c r="C196" s="128"/>
      <c r="D196" s="128"/>
      <c r="E196" s="128"/>
      <c r="F196" s="128"/>
      <c r="G196" s="128"/>
      <c r="H196" s="128"/>
      <c r="I196" s="271"/>
    </row>
    <row r="197">
      <c r="A197" s="272"/>
      <c r="B197" s="128"/>
      <c r="C197" s="128"/>
      <c r="D197" s="128"/>
      <c r="E197" s="128"/>
      <c r="F197" s="128"/>
      <c r="G197" s="128"/>
      <c r="H197" s="128"/>
      <c r="I197" s="271"/>
    </row>
    <row r="198">
      <c r="A198" s="272"/>
      <c r="B198" s="128"/>
      <c r="C198" s="128"/>
      <c r="D198" s="128"/>
      <c r="E198" s="128"/>
      <c r="F198" s="128"/>
      <c r="G198" s="128"/>
      <c r="H198" s="128"/>
      <c r="I198" s="271"/>
    </row>
    <row r="199">
      <c r="A199" s="272"/>
      <c r="B199" s="128"/>
      <c r="C199" s="128"/>
      <c r="D199" s="128"/>
      <c r="E199" s="128"/>
      <c r="F199" s="128"/>
      <c r="G199" s="128"/>
      <c r="H199" s="128"/>
      <c r="I199" s="271"/>
    </row>
    <row r="200">
      <c r="A200" s="272"/>
      <c r="B200" s="128"/>
      <c r="C200" s="128"/>
      <c r="D200" s="128"/>
      <c r="E200" s="128"/>
      <c r="F200" s="128"/>
      <c r="G200" s="128"/>
      <c r="H200" s="128"/>
      <c r="I200" s="271"/>
    </row>
    <row r="201">
      <c r="A201" s="272"/>
      <c r="B201" s="128"/>
      <c r="C201" s="128"/>
      <c r="D201" s="128"/>
      <c r="E201" s="128"/>
      <c r="F201" s="128"/>
      <c r="G201" s="128"/>
      <c r="H201" s="128"/>
      <c r="I201" s="271"/>
    </row>
    <row r="202">
      <c r="A202" s="272"/>
      <c r="B202" s="128"/>
      <c r="C202" s="128"/>
      <c r="D202" s="128"/>
      <c r="E202" s="128"/>
      <c r="F202" s="128"/>
      <c r="G202" s="128"/>
      <c r="H202" s="128"/>
      <c r="I202" s="271"/>
    </row>
    <row r="203">
      <c r="A203" s="272"/>
      <c r="B203" s="128"/>
      <c r="C203" s="128"/>
      <c r="D203" s="128"/>
      <c r="E203" s="128"/>
      <c r="F203" s="128"/>
      <c r="G203" s="128"/>
      <c r="H203" s="128"/>
      <c r="I203" s="271"/>
    </row>
    <row r="204">
      <c r="A204" s="272"/>
      <c r="B204" s="128"/>
      <c r="C204" s="128"/>
      <c r="D204" s="128"/>
      <c r="E204" s="128"/>
      <c r="F204" s="128"/>
      <c r="G204" s="128"/>
      <c r="H204" s="128"/>
      <c r="I204" s="271"/>
    </row>
    <row r="205">
      <c r="A205" s="272"/>
      <c r="B205" s="128"/>
      <c r="C205" s="128"/>
      <c r="D205" s="128"/>
      <c r="E205" s="128"/>
      <c r="F205" s="128"/>
      <c r="G205" s="128"/>
      <c r="H205" s="128"/>
      <c r="I205" s="271"/>
    </row>
    <row r="206">
      <c r="A206" s="272"/>
      <c r="B206" s="128"/>
      <c r="C206" s="128"/>
      <c r="D206" s="128"/>
      <c r="E206" s="128"/>
      <c r="F206" s="128"/>
      <c r="G206" s="128"/>
      <c r="H206" s="128"/>
      <c r="I206" s="271"/>
    </row>
    <row r="207">
      <c r="A207" s="272"/>
      <c r="B207" s="128"/>
      <c r="C207" s="128"/>
      <c r="D207" s="128"/>
      <c r="E207" s="128"/>
      <c r="F207" s="128"/>
      <c r="G207" s="128"/>
      <c r="H207" s="128"/>
      <c r="I207" s="271"/>
    </row>
    <row r="208">
      <c r="A208" s="272"/>
      <c r="B208" s="128"/>
      <c r="C208" s="128"/>
      <c r="D208" s="128"/>
      <c r="E208" s="128"/>
      <c r="F208" s="128"/>
      <c r="G208" s="128"/>
      <c r="H208" s="128"/>
      <c r="I208" s="271"/>
    </row>
    <row r="209">
      <c r="A209" s="272"/>
      <c r="B209" s="128"/>
      <c r="C209" s="128"/>
      <c r="D209" s="128"/>
      <c r="E209" s="128"/>
      <c r="F209" s="128"/>
      <c r="G209" s="128"/>
      <c r="H209" s="128"/>
      <c r="I209" s="271"/>
    </row>
    <row r="210">
      <c r="A210" s="272"/>
      <c r="B210" s="128"/>
      <c r="C210" s="128"/>
      <c r="D210" s="128"/>
      <c r="E210" s="128"/>
      <c r="F210" s="128"/>
      <c r="G210" s="128"/>
      <c r="H210" s="128"/>
      <c r="I210" s="271"/>
    </row>
    <row r="211">
      <c r="A211" s="272"/>
      <c r="B211" s="128"/>
      <c r="C211" s="128"/>
      <c r="D211" s="128"/>
      <c r="E211" s="128"/>
      <c r="F211" s="128"/>
      <c r="G211" s="128"/>
      <c r="H211" s="128"/>
      <c r="I211" s="271"/>
    </row>
    <row r="212">
      <c r="A212" s="140" t="s">
        <v>94</v>
      </c>
      <c r="B212" s="100"/>
      <c r="C212" s="100"/>
      <c r="D212" s="100"/>
      <c r="E212" s="100"/>
      <c r="F212" s="100"/>
      <c r="G212" s="100"/>
      <c r="H212" s="100"/>
      <c r="I212" s="100"/>
      <c r="J212" s="100"/>
      <c r="K212" s="100"/>
      <c r="L212" s="50"/>
    </row>
    <row r="213">
      <c r="A213" s="118" t="s">
        <v>211</v>
      </c>
      <c r="B213" s="50"/>
      <c r="C213" s="118" t="s">
        <v>710</v>
      </c>
      <c r="D213" s="50"/>
      <c r="E213" s="118" t="s">
        <v>213</v>
      </c>
      <c r="F213" s="50"/>
      <c r="G213" s="118" t="s">
        <v>214</v>
      </c>
      <c r="H213" s="50"/>
      <c r="I213" s="118" t="s">
        <v>215</v>
      </c>
      <c r="J213" s="50"/>
      <c r="K213" s="118" t="s">
        <v>216</v>
      </c>
      <c r="L213" s="50"/>
    </row>
    <row r="214">
      <c r="A214" s="154" t="s">
        <v>98</v>
      </c>
      <c r="B214" s="154" t="s">
        <v>99</v>
      </c>
      <c r="C214" s="154" t="s">
        <v>98</v>
      </c>
      <c r="D214" s="154" t="s">
        <v>99</v>
      </c>
      <c r="E214" s="154" t="s">
        <v>98</v>
      </c>
      <c r="F214" s="154" t="s">
        <v>99</v>
      </c>
      <c r="G214" s="154" t="s">
        <v>98</v>
      </c>
      <c r="H214" s="154" t="s">
        <v>99</v>
      </c>
      <c r="I214" s="154" t="s">
        <v>98</v>
      </c>
      <c r="J214" s="154" t="s">
        <v>99</v>
      </c>
      <c r="K214" s="154" t="s">
        <v>98</v>
      </c>
      <c r="L214" s="154" t="s">
        <v>99</v>
      </c>
    </row>
    <row r="215">
      <c r="A215" s="297"/>
      <c r="B215" s="298"/>
      <c r="C215" s="298"/>
      <c r="D215" s="298"/>
      <c r="E215" s="298"/>
      <c r="F215" s="298"/>
      <c r="G215" s="298"/>
      <c r="H215" s="298"/>
      <c r="I215" s="298"/>
      <c r="J215" s="31"/>
      <c r="K215" s="31"/>
      <c r="L215" s="31"/>
    </row>
    <row r="216">
      <c r="A216" s="297"/>
      <c r="B216" s="298"/>
      <c r="C216" s="298"/>
      <c r="D216" s="298"/>
      <c r="E216" s="298"/>
      <c r="F216" s="298"/>
      <c r="G216" s="298"/>
      <c r="H216" s="298"/>
      <c r="I216" s="298"/>
      <c r="J216" s="31"/>
      <c r="K216" s="31"/>
      <c r="L216" s="31"/>
    </row>
    <row r="217">
      <c r="A217" s="297"/>
      <c r="B217" s="298"/>
      <c r="C217" s="298"/>
      <c r="D217" s="298"/>
      <c r="E217" s="298"/>
      <c r="F217" s="298"/>
      <c r="G217" s="298"/>
      <c r="H217" s="298"/>
      <c r="I217" s="298"/>
      <c r="J217" s="31"/>
      <c r="K217" s="31"/>
      <c r="L217" s="31"/>
    </row>
    <row r="218">
      <c r="A218" s="297"/>
      <c r="B218" s="298"/>
      <c r="C218" s="298"/>
      <c r="D218" s="298"/>
      <c r="E218" s="298"/>
      <c r="F218" s="298"/>
      <c r="G218" s="298"/>
      <c r="H218" s="298"/>
      <c r="I218" s="298"/>
      <c r="J218" s="31"/>
      <c r="K218" s="31"/>
      <c r="L218" s="31"/>
    </row>
    <row r="219">
      <c r="A219" s="297"/>
      <c r="B219" s="298"/>
      <c r="C219" s="298"/>
      <c r="D219" s="298"/>
      <c r="E219" s="298"/>
      <c r="F219" s="298"/>
      <c r="G219" s="298"/>
      <c r="H219" s="298"/>
      <c r="I219" s="298"/>
      <c r="J219" s="31"/>
      <c r="K219" s="31"/>
      <c r="L219" s="31"/>
    </row>
    <row r="220">
      <c r="A220" s="297"/>
      <c r="B220" s="298"/>
      <c r="C220" s="298"/>
      <c r="D220" s="298"/>
      <c r="E220" s="298"/>
      <c r="F220" s="298"/>
      <c r="G220" s="298"/>
      <c r="H220" s="298"/>
      <c r="I220" s="298"/>
      <c r="J220" s="31"/>
      <c r="K220" s="31"/>
      <c r="L220" s="31"/>
    </row>
    <row r="221">
      <c r="A221" s="297"/>
      <c r="B221" s="298"/>
      <c r="C221" s="298"/>
      <c r="D221" s="298"/>
      <c r="E221" s="298"/>
      <c r="F221" s="298"/>
      <c r="G221" s="298"/>
      <c r="H221" s="298"/>
      <c r="I221" s="298"/>
      <c r="J221" s="31"/>
      <c r="K221" s="31"/>
      <c r="L221" s="31"/>
    </row>
    <row r="222">
      <c r="A222" s="297"/>
      <c r="B222" s="298"/>
      <c r="C222" s="298"/>
      <c r="D222" s="298"/>
      <c r="E222" s="298"/>
      <c r="F222" s="298"/>
      <c r="G222" s="298"/>
      <c r="H222" s="298"/>
      <c r="I222" s="298"/>
      <c r="J222" s="31"/>
      <c r="K222" s="31"/>
      <c r="L222" s="31"/>
    </row>
    <row r="223">
      <c r="A223" s="297"/>
      <c r="B223" s="298"/>
      <c r="C223" s="298"/>
      <c r="D223" s="298"/>
      <c r="E223" s="298"/>
      <c r="F223" s="298"/>
      <c r="G223" s="298"/>
      <c r="H223" s="298"/>
      <c r="I223" s="298"/>
      <c r="J223" s="31"/>
      <c r="K223" s="31"/>
      <c r="L223" s="31"/>
    </row>
    <row r="224">
      <c r="A224" s="272"/>
      <c r="B224" s="128"/>
      <c r="C224" s="128"/>
      <c r="D224" s="128"/>
      <c r="E224" s="128"/>
      <c r="F224" s="128"/>
      <c r="G224" s="128"/>
      <c r="H224" s="128"/>
      <c r="I224" s="271"/>
    </row>
    <row r="225">
      <c r="A225" s="272"/>
      <c r="B225" s="128"/>
      <c r="C225" s="128"/>
      <c r="D225" s="128"/>
      <c r="E225" s="128"/>
      <c r="F225" s="128"/>
      <c r="G225" s="128"/>
      <c r="H225" s="128"/>
      <c r="I225" s="271"/>
    </row>
    <row r="226">
      <c r="A226" s="272"/>
      <c r="B226" s="128"/>
      <c r="C226" s="128"/>
      <c r="D226" s="128"/>
      <c r="E226" s="128"/>
      <c r="F226" s="128"/>
      <c r="G226" s="128"/>
      <c r="H226" s="128"/>
      <c r="I226" s="271"/>
    </row>
    <row r="227">
      <c r="A227" s="272"/>
      <c r="B227" s="128"/>
      <c r="C227" s="128"/>
      <c r="D227" s="128"/>
      <c r="E227" s="128"/>
      <c r="F227" s="128"/>
      <c r="G227" s="128"/>
      <c r="H227" s="128"/>
      <c r="I227" s="271"/>
    </row>
    <row r="228">
      <c r="A228" s="272"/>
      <c r="B228" s="128"/>
      <c r="C228" s="128"/>
      <c r="D228" s="128"/>
      <c r="E228" s="128"/>
      <c r="F228" s="128"/>
      <c r="G228" s="128"/>
      <c r="H228" s="128"/>
      <c r="I228" s="271"/>
    </row>
    <row r="229">
      <c r="A229" s="272"/>
      <c r="B229" s="128"/>
      <c r="C229" s="128"/>
      <c r="D229" s="128"/>
      <c r="E229" s="128"/>
      <c r="F229" s="128"/>
      <c r="G229" s="128"/>
      <c r="H229" s="128"/>
      <c r="I229" s="271"/>
    </row>
    <row r="230">
      <c r="A230" s="272"/>
      <c r="B230" s="128"/>
      <c r="C230" s="128"/>
      <c r="D230" s="128"/>
      <c r="E230" s="128"/>
      <c r="F230" s="128"/>
      <c r="G230" s="128"/>
      <c r="H230" s="128"/>
      <c r="I230" s="271"/>
    </row>
    <row r="231">
      <c r="A231" s="272"/>
      <c r="B231" s="128"/>
      <c r="C231" s="128"/>
      <c r="D231" s="128"/>
      <c r="E231" s="128"/>
      <c r="F231" s="128"/>
      <c r="G231" s="128"/>
      <c r="H231" s="128"/>
      <c r="I231" s="271"/>
    </row>
    <row r="232">
      <c r="A232" s="272"/>
      <c r="B232" s="128"/>
      <c r="C232" s="128"/>
      <c r="D232" s="128"/>
      <c r="E232" s="128"/>
      <c r="F232" s="128"/>
      <c r="G232" s="128"/>
      <c r="H232" s="128"/>
      <c r="I232" s="271"/>
    </row>
    <row r="233">
      <c r="A233" s="272"/>
      <c r="B233" s="128"/>
      <c r="C233" s="128"/>
      <c r="D233" s="128"/>
      <c r="E233" s="128"/>
      <c r="F233" s="128"/>
      <c r="G233" s="128"/>
      <c r="H233" s="128"/>
      <c r="I233" s="271"/>
    </row>
    <row r="234">
      <c r="A234" s="272"/>
      <c r="B234" s="128"/>
      <c r="C234" s="128"/>
      <c r="D234" s="128"/>
      <c r="E234" s="128"/>
      <c r="F234" s="128"/>
      <c r="G234" s="128"/>
      <c r="H234" s="128"/>
      <c r="I234" s="271"/>
    </row>
    <row r="235">
      <c r="A235" s="272"/>
      <c r="B235" s="128"/>
      <c r="C235" s="128"/>
      <c r="D235" s="128"/>
      <c r="E235" s="128"/>
      <c r="F235" s="128"/>
      <c r="G235" s="128"/>
      <c r="H235" s="128"/>
      <c r="I235" s="271"/>
    </row>
    <row r="236">
      <c r="A236" s="272"/>
      <c r="B236" s="128"/>
      <c r="C236" s="128"/>
      <c r="D236" s="128"/>
      <c r="E236" s="128"/>
      <c r="F236" s="128"/>
      <c r="G236" s="128"/>
      <c r="H236" s="128"/>
      <c r="I236" s="271"/>
    </row>
    <row r="237">
      <c r="A237" s="272"/>
      <c r="B237" s="128"/>
      <c r="C237" s="128"/>
      <c r="D237" s="128"/>
      <c r="E237" s="128"/>
      <c r="F237" s="128"/>
      <c r="G237" s="128"/>
      <c r="H237" s="128"/>
      <c r="I237" s="271"/>
    </row>
    <row r="238">
      <c r="A238" s="272"/>
      <c r="B238" s="128"/>
      <c r="C238" s="128"/>
      <c r="D238" s="128"/>
      <c r="E238" s="128"/>
      <c r="F238" s="128"/>
      <c r="G238" s="128"/>
      <c r="H238" s="128"/>
      <c r="I238" s="271"/>
    </row>
    <row r="239">
      <c r="A239" s="272"/>
      <c r="B239" s="128"/>
      <c r="C239" s="128"/>
      <c r="D239" s="128"/>
      <c r="E239" s="128"/>
      <c r="F239" s="128"/>
      <c r="G239" s="128"/>
      <c r="H239" s="128"/>
      <c r="I239" s="271"/>
    </row>
    <row r="240">
      <c r="A240" s="272"/>
      <c r="B240" s="128"/>
      <c r="C240" s="128"/>
      <c r="D240" s="128"/>
      <c r="E240" s="128"/>
      <c r="F240" s="128"/>
      <c r="G240" s="128"/>
      <c r="H240" s="128"/>
      <c r="I240" s="271"/>
    </row>
    <row r="241">
      <c r="A241" s="272"/>
      <c r="B241" s="128"/>
      <c r="C241" s="128"/>
      <c r="D241" s="128"/>
      <c r="E241" s="128"/>
      <c r="F241" s="128"/>
      <c r="G241" s="128"/>
      <c r="H241" s="128"/>
      <c r="I241" s="271"/>
    </row>
    <row r="242">
      <c r="A242" s="272"/>
      <c r="B242" s="128"/>
      <c r="C242" s="128"/>
      <c r="D242" s="128"/>
      <c r="E242" s="128"/>
      <c r="F242" s="128"/>
      <c r="G242" s="128"/>
      <c r="H242" s="128"/>
      <c r="I242" s="271"/>
    </row>
    <row r="243">
      <c r="A243" s="272"/>
      <c r="B243" s="128"/>
      <c r="C243" s="128"/>
      <c r="D243" s="128"/>
      <c r="E243" s="128"/>
      <c r="F243" s="128"/>
      <c r="G243" s="128"/>
      <c r="H243" s="128"/>
      <c r="I243" s="271"/>
    </row>
    <row r="244">
      <c r="A244" s="272"/>
      <c r="B244" s="128"/>
      <c r="C244" s="128"/>
      <c r="D244" s="128"/>
      <c r="E244" s="128"/>
      <c r="F244" s="128"/>
      <c r="G244" s="128"/>
      <c r="H244" s="128"/>
      <c r="I244" s="271"/>
    </row>
    <row r="245">
      <c r="A245" s="272"/>
      <c r="B245" s="128"/>
      <c r="C245" s="128"/>
      <c r="D245" s="128"/>
      <c r="E245" s="128"/>
      <c r="F245" s="128"/>
      <c r="G245" s="128"/>
      <c r="H245" s="128"/>
      <c r="I245" s="271"/>
    </row>
    <row r="246">
      <c r="A246" s="272"/>
      <c r="B246" s="128"/>
      <c r="C246" s="128"/>
      <c r="D246" s="128"/>
      <c r="E246" s="128"/>
      <c r="F246" s="128"/>
      <c r="G246" s="128"/>
      <c r="H246" s="128"/>
      <c r="I246" s="271"/>
    </row>
    <row r="247">
      <c r="A247" s="272"/>
      <c r="B247" s="128"/>
      <c r="C247" s="128"/>
      <c r="D247" s="128"/>
      <c r="E247" s="128"/>
      <c r="F247" s="128"/>
      <c r="G247" s="128"/>
      <c r="H247" s="128"/>
      <c r="I247" s="271"/>
    </row>
    <row r="248">
      <c r="A248" s="272"/>
      <c r="B248" s="128"/>
      <c r="C248" s="128"/>
      <c r="D248" s="128"/>
      <c r="E248" s="128"/>
      <c r="F248" s="128"/>
      <c r="G248" s="128"/>
      <c r="H248" s="128"/>
      <c r="I248" s="271"/>
    </row>
    <row r="249">
      <c r="A249" s="272"/>
      <c r="B249" s="128"/>
      <c r="C249" s="128"/>
      <c r="D249" s="128"/>
      <c r="E249" s="128"/>
      <c r="F249" s="128"/>
      <c r="G249" s="128"/>
      <c r="H249" s="128"/>
      <c r="I249" s="271"/>
    </row>
    <row r="250">
      <c r="A250" s="272"/>
      <c r="B250" s="128"/>
      <c r="C250" s="128"/>
      <c r="D250" s="128"/>
      <c r="E250" s="128"/>
      <c r="F250" s="128"/>
      <c r="G250" s="128"/>
      <c r="H250" s="128"/>
      <c r="I250" s="271"/>
    </row>
    <row r="251">
      <c r="A251" s="272"/>
      <c r="B251" s="128"/>
      <c r="C251" s="128"/>
      <c r="D251" s="128"/>
      <c r="E251" s="128"/>
      <c r="F251" s="128"/>
      <c r="G251" s="128"/>
      <c r="H251" s="128"/>
      <c r="I251" s="271"/>
    </row>
    <row r="252">
      <c r="A252" s="272"/>
      <c r="B252" s="128"/>
      <c r="C252" s="128"/>
      <c r="D252" s="128"/>
      <c r="E252" s="128"/>
      <c r="F252" s="128"/>
      <c r="G252" s="128"/>
      <c r="H252" s="128"/>
      <c r="I252" s="271"/>
    </row>
    <row r="253">
      <c r="A253" s="272"/>
      <c r="B253" s="128"/>
      <c r="C253" s="128"/>
      <c r="D253" s="128"/>
      <c r="E253" s="128"/>
      <c r="F253" s="128"/>
      <c r="G253" s="128"/>
      <c r="H253" s="128"/>
      <c r="I253" s="271"/>
    </row>
    <row r="254">
      <c r="A254" s="272"/>
      <c r="B254" s="128"/>
      <c r="C254" s="128"/>
      <c r="D254" s="128"/>
      <c r="E254" s="128"/>
      <c r="F254" s="128"/>
      <c r="G254" s="128"/>
      <c r="H254" s="128"/>
      <c r="I254" s="271"/>
    </row>
    <row r="255">
      <c r="A255" s="272"/>
      <c r="B255" s="128"/>
      <c r="C255" s="128"/>
      <c r="D255" s="128"/>
      <c r="E255" s="128"/>
      <c r="F255" s="128"/>
      <c r="G255" s="128"/>
      <c r="H255" s="128"/>
      <c r="I255" s="271"/>
    </row>
    <row r="256">
      <c r="A256" s="272"/>
      <c r="B256" s="128"/>
      <c r="C256" s="128"/>
      <c r="D256" s="128"/>
      <c r="E256" s="128"/>
      <c r="F256" s="128"/>
      <c r="G256" s="128"/>
      <c r="H256" s="128"/>
      <c r="I256" s="271"/>
    </row>
    <row r="257">
      <c r="A257" s="272"/>
      <c r="B257" s="128"/>
      <c r="C257" s="128"/>
      <c r="D257" s="128"/>
      <c r="E257" s="128"/>
      <c r="F257" s="128"/>
      <c r="G257" s="128"/>
      <c r="H257" s="128"/>
      <c r="I257" s="271"/>
    </row>
    <row r="258">
      <c r="A258" s="272"/>
      <c r="B258" s="128"/>
      <c r="C258" s="128"/>
      <c r="D258" s="128"/>
      <c r="E258" s="128"/>
      <c r="F258" s="128"/>
      <c r="G258" s="128"/>
      <c r="H258" s="128"/>
      <c r="I258" s="271"/>
    </row>
    <row r="259">
      <c r="A259" s="272"/>
      <c r="B259" s="128"/>
      <c r="C259" s="128"/>
      <c r="D259" s="128"/>
      <c r="E259" s="128"/>
      <c r="F259" s="128"/>
      <c r="G259" s="128"/>
      <c r="H259" s="128"/>
      <c r="I259" s="271"/>
    </row>
    <row r="260">
      <c r="A260" s="272"/>
      <c r="B260" s="128"/>
      <c r="C260" s="128"/>
      <c r="D260" s="128"/>
      <c r="E260" s="128"/>
      <c r="F260" s="128"/>
      <c r="G260" s="128"/>
      <c r="H260" s="128"/>
      <c r="I260" s="271"/>
    </row>
    <row r="261">
      <c r="A261" s="272"/>
      <c r="B261" s="128"/>
      <c r="C261" s="128"/>
      <c r="D261" s="128"/>
      <c r="E261" s="128"/>
      <c r="F261" s="128"/>
      <c r="G261" s="128"/>
      <c r="H261" s="128"/>
      <c r="I261" s="271"/>
    </row>
    <row r="262">
      <c r="A262" s="272"/>
      <c r="B262" s="128"/>
      <c r="C262" s="128"/>
      <c r="D262" s="128"/>
      <c r="E262" s="128"/>
      <c r="F262" s="128"/>
      <c r="G262" s="128"/>
      <c r="H262" s="128"/>
      <c r="I262" s="271"/>
    </row>
    <row r="263">
      <c r="A263" s="272"/>
      <c r="B263" s="128"/>
      <c r="C263" s="128"/>
      <c r="D263" s="128"/>
      <c r="E263" s="128"/>
      <c r="F263" s="128"/>
      <c r="G263" s="128"/>
      <c r="H263" s="128"/>
      <c r="I263" s="271"/>
    </row>
    <row r="264">
      <c r="A264" s="272"/>
      <c r="B264" s="128"/>
      <c r="C264" s="128"/>
      <c r="D264" s="128"/>
      <c r="E264" s="128"/>
      <c r="F264" s="128"/>
      <c r="G264" s="128"/>
      <c r="H264" s="128"/>
      <c r="I264" s="271"/>
    </row>
    <row r="265">
      <c r="A265" s="272"/>
      <c r="B265" s="128"/>
      <c r="C265" s="128"/>
      <c r="D265" s="128"/>
      <c r="E265" s="128"/>
      <c r="F265" s="128"/>
      <c r="G265" s="128"/>
      <c r="H265" s="128"/>
      <c r="I265" s="271"/>
    </row>
    <row r="266">
      <c r="A266" s="272"/>
      <c r="B266" s="128"/>
      <c r="C266" s="128"/>
      <c r="D266" s="128"/>
      <c r="E266" s="128"/>
      <c r="F266" s="128"/>
      <c r="G266" s="128"/>
      <c r="H266" s="128"/>
      <c r="I266" s="271"/>
    </row>
    <row r="267">
      <c r="A267" s="272"/>
      <c r="B267" s="128"/>
      <c r="C267" s="128"/>
      <c r="D267" s="128"/>
      <c r="E267" s="128"/>
      <c r="F267" s="128"/>
      <c r="G267" s="128"/>
      <c r="H267" s="128"/>
      <c r="I267" s="271"/>
    </row>
    <row r="268">
      <c r="A268" s="272"/>
      <c r="B268" s="128"/>
      <c r="C268" s="128"/>
      <c r="D268" s="128"/>
      <c r="E268" s="128"/>
      <c r="F268" s="128"/>
      <c r="G268" s="128"/>
      <c r="H268" s="128"/>
      <c r="I268" s="271"/>
    </row>
    <row r="269">
      <c r="A269" s="272"/>
      <c r="B269" s="128"/>
      <c r="C269" s="128"/>
      <c r="D269" s="128"/>
      <c r="E269" s="128"/>
      <c r="F269" s="128"/>
      <c r="G269" s="128"/>
      <c r="H269" s="128"/>
      <c r="I269" s="271"/>
    </row>
    <row r="270">
      <c r="A270" s="272"/>
      <c r="B270" s="128"/>
      <c r="C270" s="128"/>
      <c r="D270" s="128"/>
      <c r="E270" s="128"/>
      <c r="F270" s="128"/>
      <c r="G270" s="128"/>
      <c r="H270" s="128"/>
      <c r="I270" s="271"/>
    </row>
    <row r="271">
      <c r="A271" s="272"/>
      <c r="B271" s="128"/>
      <c r="C271" s="128"/>
      <c r="D271" s="128"/>
      <c r="E271" s="128"/>
      <c r="F271" s="128"/>
      <c r="G271" s="128"/>
      <c r="H271" s="128"/>
      <c r="I271" s="271"/>
    </row>
    <row r="272">
      <c r="A272" s="272"/>
      <c r="B272" s="128"/>
      <c r="C272" s="128"/>
      <c r="D272" s="128"/>
      <c r="E272" s="128"/>
      <c r="F272" s="128"/>
      <c r="G272" s="128"/>
      <c r="H272" s="128"/>
      <c r="I272" s="271"/>
    </row>
    <row r="273">
      <c r="A273" s="272"/>
      <c r="B273" s="128"/>
      <c r="C273" s="128"/>
      <c r="D273" s="128"/>
      <c r="E273" s="128"/>
      <c r="F273" s="128"/>
      <c r="G273" s="128"/>
      <c r="H273" s="128"/>
      <c r="I273" s="271"/>
    </row>
    <row r="274">
      <c r="A274" s="272"/>
      <c r="B274" s="128"/>
      <c r="C274" s="128"/>
      <c r="D274" s="128"/>
      <c r="E274" s="128"/>
      <c r="F274" s="128"/>
      <c r="G274" s="128"/>
      <c r="H274" s="128"/>
      <c r="I274" s="271"/>
    </row>
    <row r="275">
      <c r="A275" s="272"/>
      <c r="B275" s="128"/>
      <c r="C275" s="128"/>
      <c r="D275" s="128"/>
      <c r="E275" s="128"/>
      <c r="F275" s="128"/>
      <c r="G275" s="128"/>
      <c r="H275" s="128"/>
      <c r="I275" s="271"/>
    </row>
    <row r="276">
      <c r="A276" s="272"/>
      <c r="B276" s="128"/>
      <c r="C276" s="128"/>
      <c r="D276" s="128"/>
      <c r="E276" s="128"/>
      <c r="F276" s="128"/>
      <c r="G276" s="128"/>
      <c r="H276" s="128"/>
      <c r="I276" s="271"/>
    </row>
    <row r="277">
      <c r="A277" s="272"/>
      <c r="B277" s="128"/>
      <c r="C277" s="128"/>
      <c r="D277" s="128"/>
      <c r="E277" s="128"/>
      <c r="F277" s="128"/>
      <c r="G277" s="128"/>
      <c r="H277" s="128"/>
      <c r="I277" s="271"/>
    </row>
    <row r="278">
      <c r="A278" s="272"/>
      <c r="B278" s="128"/>
      <c r="C278" s="128"/>
      <c r="D278" s="128"/>
      <c r="E278" s="128"/>
      <c r="F278" s="128"/>
      <c r="G278" s="128"/>
      <c r="H278" s="128"/>
      <c r="I278" s="271"/>
    </row>
    <row r="279">
      <c r="A279" s="272"/>
      <c r="B279" s="128"/>
      <c r="C279" s="128"/>
      <c r="D279" s="128"/>
      <c r="E279" s="128"/>
      <c r="F279" s="128"/>
      <c r="G279" s="128"/>
      <c r="H279" s="128"/>
      <c r="I279" s="271"/>
    </row>
    <row r="280">
      <c r="A280" s="272"/>
      <c r="B280" s="128"/>
      <c r="C280" s="128"/>
      <c r="D280" s="128"/>
      <c r="E280" s="128"/>
      <c r="F280" s="128"/>
      <c r="G280" s="128"/>
      <c r="H280" s="128"/>
      <c r="I280" s="271"/>
    </row>
    <row r="281">
      <c r="A281" s="272"/>
      <c r="B281" s="128"/>
      <c r="C281" s="128"/>
      <c r="D281" s="128"/>
      <c r="E281" s="128"/>
      <c r="F281" s="128"/>
      <c r="G281" s="128"/>
      <c r="H281" s="128"/>
      <c r="I281" s="271"/>
    </row>
    <row r="282">
      <c r="A282" s="272"/>
      <c r="B282" s="128"/>
      <c r="C282" s="128"/>
      <c r="D282" s="128"/>
      <c r="E282" s="128"/>
      <c r="F282" s="128"/>
      <c r="G282" s="128"/>
      <c r="H282" s="128"/>
      <c r="I282" s="271"/>
    </row>
    <row r="283">
      <c r="A283" s="272"/>
      <c r="B283" s="128"/>
      <c r="C283" s="128"/>
      <c r="D283" s="128"/>
      <c r="E283" s="128"/>
      <c r="F283" s="128"/>
      <c r="G283" s="128"/>
      <c r="H283" s="128"/>
      <c r="I283" s="271"/>
    </row>
    <row r="284">
      <c r="A284" s="272"/>
      <c r="B284" s="128"/>
      <c r="C284" s="128"/>
      <c r="D284" s="128"/>
      <c r="E284" s="128"/>
      <c r="F284" s="128"/>
      <c r="G284" s="128"/>
      <c r="H284" s="128"/>
      <c r="I284" s="271"/>
    </row>
    <row r="285">
      <c r="A285" s="272"/>
      <c r="B285" s="128"/>
      <c r="C285" s="128"/>
      <c r="D285" s="128"/>
      <c r="E285" s="128"/>
      <c r="F285" s="128"/>
      <c r="G285" s="128"/>
      <c r="H285" s="128"/>
      <c r="I285" s="271"/>
    </row>
    <row r="286">
      <c r="A286" s="272"/>
      <c r="B286" s="128"/>
      <c r="C286" s="128"/>
      <c r="D286" s="128"/>
      <c r="E286" s="128"/>
      <c r="F286" s="128"/>
      <c r="G286" s="128"/>
      <c r="H286" s="128"/>
      <c r="I286" s="271"/>
    </row>
    <row r="287">
      <c r="A287" s="272"/>
      <c r="B287" s="128"/>
      <c r="C287" s="128"/>
      <c r="D287" s="128"/>
      <c r="E287" s="128"/>
      <c r="F287" s="128"/>
      <c r="G287" s="128"/>
      <c r="H287" s="128"/>
      <c r="I287" s="271"/>
    </row>
    <row r="288">
      <c r="A288" s="272"/>
      <c r="B288" s="128"/>
      <c r="C288" s="128"/>
      <c r="D288" s="128"/>
      <c r="E288" s="128"/>
      <c r="F288" s="128"/>
      <c r="G288" s="128"/>
      <c r="H288" s="128"/>
      <c r="I288" s="271"/>
    </row>
    <row r="289">
      <c r="A289" s="272"/>
      <c r="B289" s="128"/>
      <c r="C289" s="128"/>
      <c r="D289" s="128"/>
      <c r="E289" s="128"/>
      <c r="F289" s="128"/>
      <c r="G289" s="128"/>
      <c r="H289" s="128"/>
      <c r="I289" s="271"/>
    </row>
    <row r="290">
      <c r="A290" s="272"/>
      <c r="B290" s="128"/>
      <c r="C290" s="128"/>
      <c r="D290" s="128"/>
      <c r="E290" s="128"/>
      <c r="F290" s="128"/>
      <c r="G290" s="128"/>
      <c r="H290" s="128"/>
      <c r="I290" s="271"/>
    </row>
    <row r="291">
      <c r="A291" s="272"/>
      <c r="B291" s="128"/>
      <c r="C291" s="128"/>
      <c r="D291" s="128"/>
      <c r="E291" s="128"/>
      <c r="F291" s="128"/>
      <c r="G291" s="128"/>
      <c r="H291" s="128"/>
      <c r="I291" s="271"/>
    </row>
    <row r="292">
      <c r="A292" s="272"/>
      <c r="B292" s="128"/>
      <c r="C292" s="128"/>
      <c r="D292" s="128"/>
      <c r="E292" s="128"/>
      <c r="F292" s="128"/>
      <c r="G292" s="128"/>
      <c r="H292" s="128"/>
      <c r="I292" s="271"/>
    </row>
    <row r="293">
      <c r="A293" s="272"/>
      <c r="B293" s="128"/>
      <c r="C293" s="128"/>
      <c r="D293" s="128"/>
      <c r="E293" s="128"/>
      <c r="F293" s="128"/>
      <c r="G293" s="128"/>
      <c r="H293" s="128"/>
      <c r="I293" s="271"/>
    </row>
    <row r="294">
      <c r="A294" s="272"/>
      <c r="B294" s="128"/>
      <c r="C294" s="128"/>
      <c r="D294" s="128"/>
      <c r="E294" s="128"/>
      <c r="F294" s="128"/>
      <c r="G294" s="128"/>
      <c r="H294" s="128"/>
      <c r="I294" s="271"/>
    </row>
    <row r="295">
      <c r="A295" s="272"/>
      <c r="B295" s="128"/>
      <c r="C295" s="128"/>
      <c r="D295" s="128"/>
      <c r="E295" s="128"/>
      <c r="F295" s="128"/>
      <c r="G295" s="128"/>
      <c r="H295" s="128"/>
      <c r="I295" s="271"/>
    </row>
    <row r="296">
      <c r="A296" s="272"/>
      <c r="B296" s="128"/>
      <c r="C296" s="128"/>
      <c r="D296" s="128"/>
      <c r="E296" s="128"/>
      <c r="F296" s="128"/>
      <c r="G296" s="128"/>
      <c r="H296" s="128"/>
      <c r="I296" s="271"/>
    </row>
    <row r="297">
      <c r="A297" s="272"/>
      <c r="B297" s="128"/>
      <c r="C297" s="128"/>
      <c r="D297" s="128"/>
      <c r="E297" s="128"/>
      <c r="F297" s="128"/>
      <c r="G297" s="128"/>
      <c r="H297" s="128"/>
      <c r="I297" s="271"/>
    </row>
    <row r="298">
      <c r="A298" s="272"/>
      <c r="B298" s="128"/>
      <c r="C298" s="128"/>
      <c r="D298" s="128"/>
      <c r="E298" s="128"/>
      <c r="F298" s="128"/>
      <c r="G298" s="128"/>
      <c r="H298" s="128"/>
      <c r="I298" s="271"/>
    </row>
    <row r="299">
      <c r="A299" s="272"/>
      <c r="B299" s="128"/>
      <c r="C299" s="128"/>
      <c r="D299" s="128"/>
      <c r="E299" s="128"/>
      <c r="F299" s="128"/>
      <c r="G299" s="128"/>
      <c r="H299" s="128"/>
      <c r="I299" s="271"/>
    </row>
    <row r="300">
      <c r="A300" s="272"/>
      <c r="B300" s="128"/>
      <c r="C300" s="128"/>
      <c r="D300" s="128"/>
      <c r="E300" s="128"/>
      <c r="F300" s="128"/>
      <c r="G300" s="128"/>
      <c r="H300" s="128"/>
      <c r="I300" s="271"/>
    </row>
    <row r="301">
      <c r="A301" s="272"/>
      <c r="B301" s="128"/>
      <c r="C301" s="128"/>
      <c r="D301" s="128"/>
      <c r="E301" s="128"/>
      <c r="F301" s="128"/>
      <c r="G301" s="128"/>
      <c r="H301" s="128"/>
      <c r="I301" s="271"/>
    </row>
    <row r="302">
      <c r="A302" s="272"/>
      <c r="B302" s="128"/>
      <c r="C302" s="128"/>
      <c r="D302" s="128"/>
      <c r="E302" s="128"/>
      <c r="F302" s="128"/>
      <c r="G302" s="128"/>
      <c r="H302" s="128"/>
      <c r="I302" s="271"/>
    </row>
    <row r="303">
      <c r="A303" s="272"/>
      <c r="B303" s="128"/>
      <c r="C303" s="128"/>
      <c r="D303" s="128"/>
      <c r="E303" s="128"/>
      <c r="F303" s="128"/>
      <c r="G303" s="128"/>
      <c r="H303" s="128"/>
      <c r="I303" s="271"/>
    </row>
    <row r="304">
      <c r="A304" s="272"/>
      <c r="B304" s="128"/>
      <c r="C304" s="128"/>
      <c r="D304" s="128"/>
      <c r="E304" s="128"/>
      <c r="F304" s="128"/>
      <c r="G304" s="128"/>
      <c r="H304" s="128"/>
      <c r="I304" s="271"/>
    </row>
    <row r="305">
      <c r="A305" s="272"/>
      <c r="B305" s="128"/>
      <c r="C305" s="128"/>
      <c r="D305" s="128"/>
      <c r="E305" s="128"/>
      <c r="F305" s="128"/>
      <c r="G305" s="128"/>
      <c r="H305" s="128"/>
      <c r="I305" s="271"/>
    </row>
    <row r="306">
      <c r="A306" s="272"/>
      <c r="B306" s="128"/>
      <c r="C306" s="128"/>
      <c r="D306" s="128"/>
      <c r="E306" s="128"/>
      <c r="F306" s="128"/>
      <c r="G306" s="128"/>
      <c r="H306" s="128"/>
      <c r="I306" s="271"/>
    </row>
    <row r="307">
      <c r="A307" s="272"/>
      <c r="B307" s="128"/>
      <c r="C307" s="128"/>
      <c r="D307" s="128"/>
      <c r="E307" s="128"/>
      <c r="F307" s="128"/>
      <c r="G307" s="128"/>
      <c r="H307" s="128"/>
      <c r="I307" s="271"/>
    </row>
    <row r="308">
      <c r="A308" s="272"/>
      <c r="B308" s="128"/>
      <c r="C308" s="128"/>
      <c r="D308" s="128"/>
      <c r="E308" s="128"/>
      <c r="F308" s="128"/>
      <c r="G308" s="128"/>
      <c r="H308" s="128"/>
      <c r="I308" s="271"/>
    </row>
    <row r="309">
      <c r="A309" s="272"/>
      <c r="B309" s="128"/>
      <c r="C309" s="128"/>
      <c r="D309" s="128"/>
      <c r="E309" s="128"/>
      <c r="F309" s="128"/>
      <c r="G309" s="128"/>
      <c r="H309" s="128"/>
      <c r="I309" s="271"/>
    </row>
    <row r="310">
      <c r="A310" s="272"/>
      <c r="B310" s="128"/>
      <c r="C310" s="128"/>
      <c r="D310" s="128"/>
      <c r="E310" s="128"/>
      <c r="F310" s="128"/>
      <c r="G310" s="128"/>
      <c r="H310" s="128"/>
      <c r="I310" s="271"/>
    </row>
    <row r="311">
      <c r="A311" s="272"/>
      <c r="B311" s="128"/>
      <c r="C311" s="128"/>
      <c r="D311" s="128"/>
      <c r="E311" s="128"/>
      <c r="F311" s="128"/>
      <c r="G311" s="128"/>
      <c r="H311" s="128"/>
      <c r="I311" s="271"/>
    </row>
    <row r="312">
      <c r="A312" s="272"/>
      <c r="B312" s="128"/>
      <c r="C312" s="128"/>
      <c r="D312" s="128"/>
      <c r="E312" s="128"/>
      <c r="F312" s="128"/>
      <c r="G312" s="128"/>
      <c r="H312" s="128"/>
      <c r="I312" s="271"/>
    </row>
    <row r="313">
      <c r="A313" s="272"/>
      <c r="B313" s="128"/>
      <c r="C313" s="128"/>
      <c r="D313" s="128"/>
      <c r="E313" s="128"/>
      <c r="F313" s="128"/>
      <c r="G313" s="128"/>
      <c r="H313" s="128"/>
      <c r="I313" s="271"/>
    </row>
    <row r="314">
      <c r="A314" s="272"/>
      <c r="B314" s="128"/>
      <c r="C314" s="128"/>
      <c r="D314" s="128"/>
      <c r="E314" s="128"/>
      <c r="F314" s="128"/>
      <c r="G314" s="128"/>
      <c r="H314" s="128"/>
      <c r="I314" s="271"/>
    </row>
    <row r="315">
      <c r="A315" s="272"/>
      <c r="B315" s="128"/>
      <c r="C315" s="128"/>
      <c r="D315" s="128"/>
      <c r="E315" s="128"/>
      <c r="F315" s="128"/>
      <c r="G315" s="128"/>
      <c r="H315" s="128"/>
      <c r="I315" s="271"/>
    </row>
    <row r="316">
      <c r="A316" s="272"/>
      <c r="B316" s="128"/>
      <c r="C316" s="128"/>
      <c r="D316" s="128"/>
      <c r="E316" s="128"/>
      <c r="F316" s="128"/>
      <c r="G316" s="128"/>
      <c r="H316" s="128"/>
      <c r="I316" s="271"/>
    </row>
    <row r="317">
      <c r="A317" s="272"/>
      <c r="B317" s="128"/>
      <c r="C317" s="128"/>
      <c r="D317" s="128"/>
      <c r="E317" s="128"/>
      <c r="F317" s="128"/>
      <c r="G317" s="128"/>
      <c r="H317" s="128"/>
      <c r="I317" s="271"/>
    </row>
    <row r="318">
      <c r="A318" s="272"/>
      <c r="B318" s="128"/>
      <c r="C318" s="128"/>
      <c r="D318" s="128"/>
      <c r="E318" s="128"/>
      <c r="F318" s="128"/>
      <c r="G318" s="128"/>
      <c r="H318" s="128"/>
      <c r="I318" s="271"/>
    </row>
    <row r="319">
      <c r="A319" s="272"/>
      <c r="B319" s="128"/>
      <c r="C319" s="128"/>
      <c r="D319" s="128"/>
      <c r="E319" s="128"/>
      <c r="F319" s="128"/>
      <c r="G319" s="128"/>
      <c r="H319" s="128"/>
      <c r="I319" s="271"/>
    </row>
    <row r="320">
      <c r="A320" s="272"/>
      <c r="B320" s="128"/>
      <c r="C320" s="128"/>
      <c r="D320" s="128"/>
      <c r="E320" s="128"/>
      <c r="F320" s="128"/>
      <c r="G320" s="128"/>
      <c r="H320" s="128"/>
      <c r="I320" s="271"/>
    </row>
    <row r="321">
      <c r="A321" s="272"/>
      <c r="B321" s="128"/>
      <c r="C321" s="128"/>
      <c r="D321" s="128"/>
      <c r="E321" s="128"/>
      <c r="F321" s="128"/>
      <c r="G321" s="128"/>
      <c r="H321" s="128"/>
      <c r="I321" s="271"/>
    </row>
    <row r="322">
      <c r="A322" s="272"/>
      <c r="B322" s="128"/>
      <c r="C322" s="128"/>
      <c r="D322" s="128"/>
      <c r="E322" s="128"/>
      <c r="F322" s="128"/>
      <c r="G322" s="128"/>
      <c r="H322" s="128"/>
      <c r="I322" s="271"/>
    </row>
    <row r="323">
      <c r="A323" s="272"/>
      <c r="B323" s="128"/>
      <c r="C323" s="128"/>
      <c r="D323" s="128"/>
      <c r="E323" s="128"/>
      <c r="F323" s="128"/>
      <c r="G323" s="128"/>
      <c r="H323" s="128"/>
      <c r="I323" s="271"/>
    </row>
    <row r="324">
      <c r="A324" s="272"/>
      <c r="B324" s="128"/>
      <c r="C324" s="128"/>
      <c r="D324" s="128"/>
      <c r="E324" s="128"/>
      <c r="F324" s="128"/>
      <c r="G324" s="128"/>
      <c r="H324" s="128"/>
      <c r="I324" s="271"/>
    </row>
    <row r="325">
      <c r="A325" s="272"/>
      <c r="B325" s="128"/>
      <c r="C325" s="128"/>
      <c r="D325" s="128"/>
      <c r="E325" s="128"/>
      <c r="F325" s="128"/>
      <c r="G325" s="128"/>
      <c r="H325" s="128"/>
      <c r="I325" s="271"/>
    </row>
    <row r="326">
      <c r="A326" s="272"/>
      <c r="B326" s="128"/>
      <c r="C326" s="128"/>
      <c r="D326" s="128"/>
      <c r="E326" s="128"/>
      <c r="F326" s="128"/>
      <c r="G326" s="128"/>
      <c r="H326" s="128"/>
      <c r="I326" s="271"/>
    </row>
    <row r="327">
      <c r="A327" s="272"/>
      <c r="B327" s="128"/>
      <c r="C327" s="128"/>
      <c r="D327" s="128"/>
      <c r="E327" s="128"/>
      <c r="F327" s="128"/>
      <c r="G327" s="128"/>
      <c r="H327" s="128"/>
      <c r="I327" s="271"/>
    </row>
    <row r="328">
      <c r="A328" s="272"/>
      <c r="B328" s="128"/>
      <c r="C328" s="128"/>
      <c r="D328" s="128"/>
      <c r="E328" s="128"/>
      <c r="F328" s="128"/>
      <c r="G328" s="128"/>
      <c r="H328" s="128"/>
      <c r="I328" s="271"/>
    </row>
    <row r="329">
      <c r="A329" s="272"/>
      <c r="B329" s="128"/>
      <c r="C329" s="128"/>
      <c r="D329" s="128"/>
      <c r="E329" s="128"/>
      <c r="F329" s="128"/>
      <c r="G329" s="128"/>
      <c r="H329" s="128"/>
      <c r="I329" s="271"/>
    </row>
    <row r="330">
      <c r="A330" s="272"/>
      <c r="B330" s="128"/>
      <c r="C330" s="128"/>
      <c r="D330" s="128"/>
      <c r="E330" s="128"/>
      <c r="F330" s="128"/>
      <c r="G330" s="128"/>
      <c r="H330" s="128"/>
      <c r="I330" s="271"/>
    </row>
    <row r="331">
      <c r="A331" s="272"/>
      <c r="B331" s="128"/>
      <c r="C331" s="128"/>
      <c r="D331" s="128"/>
      <c r="E331" s="128"/>
      <c r="F331" s="128"/>
      <c r="G331" s="128"/>
      <c r="H331" s="128"/>
      <c r="I331" s="271"/>
    </row>
    <row r="332">
      <c r="A332" s="272"/>
      <c r="B332" s="128"/>
      <c r="C332" s="128"/>
      <c r="D332" s="128"/>
      <c r="E332" s="128"/>
      <c r="F332" s="128"/>
      <c r="G332" s="128"/>
      <c r="H332" s="128"/>
      <c r="I332" s="271"/>
    </row>
    <row r="333">
      <c r="A333" s="272"/>
      <c r="B333" s="128"/>
      <c r="C333" s="128"/>
      <c r="D333" s="128"/>
      <c r="E333" s="128"/>
      <c r="F333" s="128"/>
      <c r="G333" s="128"/>
      <c r="H333" s="128"/>
      <c r="I333" s="271"/>
    </row>
    <row r="334">
      <c r="A334" s="272"/>
      <c r="B334" s="128"/>
      <c r="C334" s="128"/>
      <c r="D334" s="128"/>
      <c r="E334" s="128"/>
      <c r="F334" s="128"/>
      <c r="G334" s="128"/>
      <c r="H334" s="128"/>
      <c r="I334" s="271"/>
    </row>
    <row r="335">
      <c r="A335" s="272"/>
      <c r="B335" s="128"/>
      <c r="C335" s="128"/>
      <c r="D335" s="128"/>
      <c r="E335" s="128"/>
      <c r="F335" s="128"/>
      <c r="G335" s="128"/>
      <c r="H335" s="128"/>
      <c r="I335" s="271"/>
    </row>
    <row r="336">
      <c r="A336" s="272"/>
      <c r="B336" s="128"/>
      <c r="C336" s="128"/>
      <c r="D336" s="128"/>
      <c r="E336" s="128"/>
      <c r="F336" s="128"/>
      <c r="G336" s="128"/>
      <c r="H336" s="128"/>
      <c r="I336" s="271"/>
    </row>
    <row r="337">
      <c r="A337" s="272"/>
      <c r="B337" s="128"/>
      <c r="C337" s="128"/>
      <c r="D337" s="128"/>
      <c r="E337" s="128"/>
      <c r="F337" s="128"/>
      <c r="G337" s="128"/>
      <c r="H337" s="128"/>
      <c r="I337" s="271"/>
    </row>
    <row r="338">
      <c r="A338" s="272"/>
      <c r="B338" s="128"/>
      <c r="C338" s="128"/>
      <c r="D338" s="128"/>
      <c r="E338" s="128"/>
      <c r="F338" s="128"/>
      <c r="G338" s="128"/>
      <c r="H338" s="128"/>
      <c r="I338" s="271"/>
    </row>
    <row r="339">
      <c r="A339" s="272"/>
      <c r="B339" s="128"/>
      <c r="C339" s="128"/>
      <c r="D339" s="128"/>
      <c r="E339" s="128"/>
      <c r="F339" s="128"/>
      <c r="G339" s="128"/>
      <c r="H339" s="128"/>
      <c r="I339" s="271"/>
    </row>
    <row r="340">
      <c r="A340" s="272"/>
      <c r="B340" s="128"/>
      <c r="C340" s="128"/>
      <c r="D340" s="128"/>
      <c r="E340" s="128"/>
      <c r="F340" s="128"/>
      <c r="G340" s="128"/>
      <c r="H340" s="128"/>
      <c r="I340" s="271"/>
    </row>
    <row r="341">
      <c r="A341" s="272"/>
      <c r="B341" s="128"/>
      <c r="C341" s="128"/>
      <c r="D341" s="128"/>
      <c r="E341" s="128"/>
      <c r="F341" s="128"/>
      <c r="G341" s="128"/>
      <c r="H341" s="128"/>
      <c r="I341" s="271"/>
    </row>
    <row r="342">
      <c r="A342" s="272"/>
      <c r="B342" s="128"/>
      <c r="C342" s="128"/>
      <c r="D342" s="128"/>
      <c r="E342" s="128"/>
      <c r="F342" s="128"/>
      <c r="G342" s="128"/>
      <c r="H342" s="128"/>
      <c r="I342" s="271"/>
    </row>
    <row r="343">
      <c r="A343" s="272"/>
      <c r="B343" s="128"/>
      <c r="C343" s="128"/>
      <c r="D343" s="128"/>
      <c r="E343" s="128"/>
      <c r="F343" s="128"/>
      <c r="G343" s="128"/>
      <c r="H343" s="128"/>
      <c r="I343" s="271"/>
    </row>
    <row r="344">
      <c r="A344" s="272"/>
      <c r="B344" s="128"/>
      <c r="C344" s="128"/>
      <c r="D344" s="128"/>
      <c r="E344" s="128"/>
      <c r="F344" s="128"/>
      <c r="G344" s="128"/>
      <c r="H344" s="128"/>
      <c r="I344" s="271"/>
    </row>
    <row r="345">
      <c r="A345" s="272"/>
      <c r="B345" s="128"/>
      <c r="C345" s="128"/>
      <c r="D345" s="128"/>
      <c r="E345" s="128"/>
      <c r="F345" s="128"/>
      <c r="G345" s="128"/>
      <c r="H345" s="128"/>
      <c r="I345" s="271"/>
    </row>
    <row r="346">
      <c r="A346" s="272"/>
      <c r="B346" s="128"/>
      <c r="C346" s="128"/>
      <c r="D346" s="128"/>
      <c r="E346" s="128"/>
      <c r="F346" s="128"/>
      <c r="G346" s="128"/>
      <c r="H346" s="128"/>
      <c r="I346" s="271"/>
    </row>
    <row r="347">
      <c r="A347" s="272"/>
      <c r="B347" s="128"/>
      <c r="C347" s="128"/>
      <c r="D347" s="128"/>
      <c r="E347" s="128"/>
      <c r="F347" s="128"/>
      <c r="G347" s="128"/>
      <c r="H347" s="128"/>
      <c r="I347" s="271"/>
    </row>
    <row r="348">
      <c r="A348" s="272"/>
      <c r="B348" s="128"/>
      <c r="C348" s="128"/>
      <c r="D348" s="128"/>
      <c r="E348" s="128"/>
      <c r="F348" s="128"/>
      <c r="G348" s="128"/>
      <c r="H348" s="128"/>
      <c r="I348" s="271"/>
    </row>
    <row r="349">
      <c r="A349" s="272"/>
      <c r="B349" s="128"/>
      <c r="C349" s="128"/>
      <c r="D349" s="128"/>
      <c r="E349" s="128"/>
      <c r="F349" s="128"/>
      <c r="G349" s="128"/>
      <c r="H349" s="128"/>
      <c r="I349" s="271"/>
    </row>
    <row r="350">
      <c r="A350" s="272"/>
      <c r="B350" s="128"/>
      <c r="C350" s="128"/>
      <c r="D350" s="128"/>
      <c r="E350" s="128"/>
      <c r="F350" s="128"/>
      <c r="G350" s="128"/>
      <c r="H350" s="128"/>
      <c r="I350" s="271"/>
    </row>
    <row r="351">
      <c r="A351" s="272"/>
      <c r="B351" s="128"/>
      <c r="C351" s="128"/>
      <c r="D351" s="128"/>
      <c r="E351" s="128"/>
      <c r="F351" s="128"/>
      <c r="G351" s="128"/>
      <c r="H351" s="128"/>
      <c r="I351" s="271"/>
    </row>
    <row r="352">
      <c r="A352" s="272"/>
      <c r="B352" s="128"/>
      <c r="C352" s="128"/>
      <c r="D352" s="128"/>
      <c r="E352" s="128"/>
      <c r="F352" s="128"/>
      <c r="G352" s="128"/>
      <c r="H352" s="128"/>
      <c r="I352" s="271"/>
    </row>
    <row r="353">
      <c r="A353" s="272"/>
      <c r="B353" s="128"/>
      <c r="C353" s="128"/>
      <c r="D353" s="128"/>
      <c r="E353" s="128"/>
      <c r="F353" s="128"/>
      <c r="G353" s="128"/>
      <c r="H353" s="128"/>
      <c r="I353" s="271"/>
    </row>
    <row r="354">
      <c r="A354" s="272"/>
      <c r="B354" s="128"/>
      <c r="C354" s="128"/>
      <c r="D354" s="128"/>
      <c r="E354" s="128"/>
      <c r="F354" s="128"/>
      <c r="G354" s="128"/>
      <c r="H354" s="128"/>
      <c r="I354" s="271"/>
    </row>
    <row r="355">
      <c r="A355" s="272"/>
      <c r="B355" s="128"/>
      <c r="C355" s="128"/>
      <c r="D355" s="128"/>
      <c r="E355" s="128"/>
      <c r="F355" s="128"/>
      <c r="G355" s="128"/>
      <c r="H355" s="128"/>
      <c r="I355" s="271"/>
    </row>
    <row r="356">
      <c r="A356" s="272"/>
      <c r="B356" s="128"/>
      <c r="C356" s="128"/>
      <c r="D356" s="128"/>
      <c r="E356" s="128"/>
      <c r="F356" s="128"/>
      <c r="G356" s="128"/>
      <c r="H356" s="128"/>
      <c r="I356" s="271"/>
    </row>
    <row r="357">
      <c r="A357" s="272"/>
      <c r="B357" s="128"/>
      <c r="C357" s="128"/>
      <c r="D357" s="128"/>
      <c r="E357" s="128"/>
      <c r="F357" s="128"/>
      <c r="G357" s="128"/>
      <c r="H357" s="128"/>
      <c r="I357" s="271"/>
    </row>
    <row r="358">
      <c r="A358" s="272"/>
      <c r="B358" s="128"/>
      <c r="C358" s="128"/>
      <c r="D358" s="128"/>
      <c r="E358" s="128"/>
      <c r="F358" s="128"/>
      <c r="G358" s="128"/>
      <c r="H358" s="128"/>
      <c r="I358" s="271"/>
    </row>
    <row r="359">
      <c r="A359" s="272"/>
      <c r="B359" s="128"/>
      <c r="C359" s="128"/>
      <c r="D359" s="128"/>
      <c r="E359" s="128"/>
      <c r="F359" s="128"/>
      <c r="G359" s="128"/>
      <c r="H359" s="128"/>
      <c r="I359" s="271"/>
    </row>
    <row r="360">
      <c r="A360" s="272"/>
      <c r="B360" s="128"/>
      <c r="C360" s="128"/>
      <c r="D360" s="128"/>
      <c r="E360" s="128"/>
      <c r="F360" s="128"/>
      <c r="G360" s="128"/>
      <c r="H360" s="128"/>
      <c r="I360" s="271"/>
    </row>
    <row r="361">
      <c r="A361" s="272"/>
      <c r="B361" s="128"/>
      <c r="C361" s="128"/>
      <c r="D361" s="128"/>
      <c r="E361" s="128"/>
      <c r="F361" s="128"/>
      <c r="G361" s="128"/>
      <c r="H361" s="128"/>
      <c r="I361" s="271"/>
    </row>
    <row r="362">
      <c r="A362" s="272"/>
      <c r="B362" s="128"/>
      <c r="C362" s="128"/>
      <c r="D362" s="128"/>
      <c r="E362" s="128"/>
      <c r="F362" s="128"/>
      <c r="G362" s="128"/>
      <c r="H362" s="128"/>
      <c r="I362" s="271"/>
    </row>
    <row r="363">
      <c r="A363" s="272"/>
      <c r="B363" s="128"/>
      <c r="C363" s="128"/>
      <c r="D363" s="128"/>
      <c r="E363" s="128"/>
      <c r="F363" s="128"/>
      <c r="G363" s="128"/>
      <c r="H363" s="128"/>
      <c r="I363" s="271"/>
    </row>
    <row r="364">
      <c r="A364" s="272"/>
      <c r="B364" s="128"/>
      <c r="C364" s="128"/>
      <c r="D364" s="128"/>
      <c r="E364" s="128"/>
      <c r="F364" s="128"/>
      <c r="G364" s="128"/>
      <c r="H364" s="128"/>
      <c r="I364" s="271"/>
    </row>
    <row r="365">
      <c r="A365" s="272"/>
      <c r="B365" s="128"/>
      <c r="C365" s="128"/>
      <c r="D365" s="128"/>
      <c r="E365" s="128"/>
      <c r="F365" s="128"/>
      <c r="G365" s="128"/>
      <c r="H365" s="128"/>
      <c r="I365" s="271"/>
    </row>
    <row r="366">
      <c r="A366" s="272"/>
      <c r="B366" s="128"/>
      <c r="C366" s="128"/>
      <c r="D366" s="128"/>
      <c r="E366" s="128"/>
      <c r="F366" s="128"/>
      <c r="G366" s="128"/>
      <c r="H366" s="128"/>
      <c r="I366" s="271"/>
    </row>
    <row r="367">
      <c r="A367" s="272"/>
      <c r="B367" s="128"/>
      <c r="C367" s="128"/>
      <c r="D367" s="128"/>
      <c r="E367" s="128"/>
      <c r="F367" s="128"/>
      <c r="G367" s="128"/>
      <c r="H367" s="128"/>
      <c r="I367" s="271"/>
    </row>
    <row r="368">
      <c r="A368" s="272"/>
      <c r="B368" s="128"/>
      <c r="C368" s="128"/>
      <c r="D368" s="128"/>
      <c r="E368" s="128"/>
      <c r="F368" s="128"/>
      <c r="G368" s="128"/>
      <c r="H368" s="128"/>
      <c r="I368" s="271"/>
    </row>
    <row r="369">
      <c r="A369" s="272"/>
      <c r="B369" s="128"/>
      <c r="C369" s="128"/>
      <c r="D369" s="128"/>
      <c r="E369" s="128"/>
      <c r="F369" s="128"/>
      <c r="G369" s="128"/>
      <c r="H369" s="128"/>
      <c r="I369" s="271"/>
    </row>
    <row r="370">
      <c r="A370" s="272"/>
      <c r="B370" s="128"/>
      <c r="C370" s="128"/>
      <c r="D370" s="128"/>
      <c r="E370" s="128"/>
      <c r="F370" s="128"/>
      <c r="G370" s="128"/>
      <c r="H370" s="128"/>
      <c r="I370" s="271"/>
    </row>
    <row r="371">
      <c r="A371" s="272"/>
      <c r="B371" s="128"/>
      <c r="C371" s="128"/>
      <c r="D371" s="128"/>
      <c r="E371" s="128"/>
      <c r="F371" s="128"/>
      <c r="G371" s="128"/>
      <c r="H371" s="128"/>
      <c r="I371" s="271"/>
    </row>
    <row r="372">
      <c r="A372" s="272"/>
      <c r="B372" s="128"/>
      <c r="C372" s="128"/>
      <c r="D372" s="128"/>
      <c r="E372" s="128"/>
      <c r="F372" s="128"/>
      <c r="G372" s="128"/>
      <c r="H372" s="128"/>
      <c r="I372" s="271"/>
    </row>
    <row r="373">
      <c r="A373" s="272"/>
      <c r="B373" s="128"/>
      <c r="C373" s="128"/>
      <c r="D373" s="128"/>
      <c r="E373" s="128"/>
      <c r="F373" s="128"/>
      <c r="G373" s="128"/>
      <c r="H373" s="128"/>
      <c r="I373" s="271"/>
    </row>
    <row r="374">
      <c r="A374" s="272"/>
      <c r="B374" s="128"/>
      <c r="C374" s="128"/>
      <c r="D374" s="128"/>
      <c r="E374" s="128"/>
      <c r="F374" s="128"/>
      <c r="G374" s="128"/>
      <c r="H374" s="128"/>
      <c r="I374" s="271"/>
    </row>
    <row r="375">
      <c r="A375" s="272"/>
      <c r="B375" s="128"/>
      <c r="C375" s="128"/>
      <c r="D375" s="128"/>
      <c r="E375" s="128"/>
      <c r="F375" s="128"/>
      <c r="G375" s="128"/>
      <c r="H375" s="128"/>
      <c r="I375" s="271"/>
    </row>
    <row r="376">
      <c r="A376" s="272"/>
      <c r="B376" s="128"/>
      <c r="C376" s="128"/>
      <c r="D376" s="128"/>
      <c r="E376" s="128"/>
      <c r="F376" s="128"/>
      <c r="G376" s="128"/>
      <c r="H376" s="128"/>
      <c r="I376" s="271"/>
    </row>
    <row r="377">
      <c r="A377" s="272"/>
      <c r="B377" s="128"/>
      <c r="C377" s="128"/>
      <c r="D377" s="128"/>
      <c r="E377" s="128"/>
      <c r="F377" s="128"/>
      <c r="G377" s="128"/>
      <c r="H377" s="128"/>
      <c r="I377" s="271"/>
    </row>
    <row r="378">
      <c r="A378" s="272"/>
      <c r="B378" s="128"/>
      <c r="C378" s="128"/>
      <c r="D378" s="128"/>
      <c r="E378" s="128"/>
      <c r="F378" s="128"/>
      <c r="G378" s="128"/>
      <c r="H378" s="128"/>
      <c r="I378" s="271"/>
    </row>
    <row r="379">
      <c r="A379" s="272"/>
      <c r="B379" s="128"/>
      <c r="C379" s="128"/>
      <c r="D379" s="128"/>
      <c r="E379" s="128"/>
      <c r="F379" s="128"/>
      <c r="G379" s="128"/>
      <c r="H379" s="128"/>
      <c r="I379" s="271"/>
    </row>
    <row r="380">
      <c r="A380" s="272"/>
      <c r="B380" s="128"/>
      <c r="C380" s="128"/>
      <c r="D380" s="128"/>
      <c r="E380" s="128"/>
      <c r="F380" s="128"/>
      <c r="G380" s="128"/>
      <c r="H380" s="128"/>
      <c r="I380" s="271"/>
    </row>
    <row r="381">
      <c r="A381" s="272"/>
      <c r="B381" s="128"/>
      <c r="C381" s="128"/>
      <c r="D381" s="128"/>
      <c r="E381" s="128"/>
      <c r="F381" s="128"/>
      <c r="G381" s="128"/>
      <c r="H381" s="128"/>
      <c r="I381" s="271"/>
    </row>
    <row r="382">
      <c r="A382" s="272"/>
      <c r="B382" s="128"/>
      <c r="C382" s="128"/>
      <c r="D382" s="128"/>
      <c r="E382" s="128"/>
      <c r="F382" s="128"/>
      <c r="G382" s="128"/>
      <c r="H382" s="128"/>
      <c r="I382" s="271"/>
    </row>
    <row r="383">
      <c r="A383" s="272"/>
      <c r="B383" s="128"/>
      <c r="C383" s="128"/>
      <c r="D383" s="128"/>
      <c r="E383" s="128"/>
      <c r="F383" s="128"/>
      <c r="G383" s="128"/>
      <c r="H383" s="128"/>
      <c r="I383" s="271"/>
    </row>
    <row r="384">
      <c r="A384" s="272"/>
      <c r="B384" s="128"/>
      <c r="C384" s="128"/>
      <c r="D384" s="128"/>
      <c r="E384" s="128"/>
      <c r="F384" s="128"/>
      <c r="G384" s="128"/>
      <c r="H384" s="128"/>
      <c r="I384" s="271"/>
    </row>
    <row r="385">
      <c r="A385" s="272"/>
      <c r="B385" s="128"/>
      <c r="C385" s="128"/>
      <c r="D385" s="128"/>
      <c r="E385" s="128"/>
      <c r="F385" s="128"/>
      <c r="G385" s="128"/>
      <c r="H385" s="128"/>
      <c r="I385" s="271"/>
    </row>
    <row r="386">
      <c r="A386" s="272"/>
      <c r="B386" s="128"/>
      <c r="C386" s="128"/>
      <c r="D386" s="128"/>
      <c r="E386" s="128"/>
      <c r="F386" s="128"/>
      <c r="G386" s="128"/>
      <c r="H386" s="128"/>
      <c r="I386" s="271"/>
    </row>
    <row r="387">
      <c r="A387" s="272"/>
      <c r="B387" s="128"/>
      <c r="C387" s="128"/>
      <c r="D387" s="128"/>
      <c r="E387" s="128"/>
      <c r="F387" s="128"/>
      <c r="G387" s="128"/>
      <c r="H387" s="128"/>
      <c r="I387" s="271"/>
    </row>
    <row r="388">
      <c r="A388" s="272"/>
      <c r="B388" s="128"/>
      <c r="C388" s="128"/>
      <c r="D388" s="128"/>
      <c r="E388" s="128"/>
      <c r="F388" s="128"/>
      <c r="G388" s="128"/>
      <c r="H388" s="128"/>
      <c r="I388" s="271"/>
    </row>
    <row r="389">
      <c r="A389" s="272"/>
      <c r="B389" s="128"/>
      <c r="C389" s="128"/>
      <c r="D389" s="128"/>
      <c r="E389" s="128"/>
      <c r="F389" s="128"/>
      <c r="G389" s="128"/>
      <c r="H389" s="128"/>
      <c r="I389" s="271"/>
    </row>
    <row r="390">
      <c r="A390" s="272"/>
      <c r="B390" s="128"/>
      <c r="C390" s="128"/>
      <c r="D390" s="128"/>
      <c r="E390" s="128"/>
      <c r="F390" s="128"/>
      <c r="G390" s="128"/>
      <c r="H390" s="128"/>
      <c r="I390" s="271"/>
    </row>
    <row r="391">
      <c r="A391" s="272"/>
      <c r="B391" s="128"/>
      <c r="C391" s="128"/>
      <c r="D391" s="128"/>
      <c r="E391" s="128"/>
      <c r="F391" s="128"/>
      <c r="G391" s="128"/>
      <c r="H391" s="128"/>
      <c r="I391" s="271"/>
    </row>
    <row r="392">
      <c r="A392" s="272"/>
      <c r="B392" s="128"/>
      <c r="C392" s="128"/>
      <c r="D392" s="128"/>
      <c r="E392" s="128"/>
      <c r="F392" s="128"/>
      <c r="G392" s="128"/>
      <c r="H392" s="128"/>
      <c r="I392" s="271"/>
    </row>
    <row r="393">
      <c r="A393" s="272"/>
      <c r="B393" s="128"/>
      <c r="C393" s="128"/>
      <c r="D393" s="128"/>
      <c r="E393" s="128"/>
      <c r="F393" s="128"/>
      <c r="G393" s="128"/>
      <c r="H393" s="128"/>
      <c r="I393" s="271"/>
    </row>
    <row r="394">
      <c r="A394" s="272"/>
      <c r="B394" s="128"/>
      <c r="C394" s="128"/>
      <c r="D394" s="128"/>
      <c r="E394" s="128"/>
      <c r="F394" s="128"/>
      <c r="G394" s="128"/>
      <c r="H394" s="128"/>
      <c r="I394" s="271"/>
    </row>
    <row r="395">
      <c r="A395" s="272"/>
      <c r="B395" s="128"/>
      <c r="C395" s="128"/>
      <c r="D395" s="128"/>
      <c r="E395" s="128"/>
      <c r="F395" s="128"/>
      <c r="G395" s="128"/>
      <c r="H395" s="128"/>
      <c r="I395" s="271"/>
    </row>
    <row r="396">
      <c r="A396" s="272"/>
      <c r="B396" s="128"/>
      <c r="C396" s="128"/>
      <c r="D396" s="128"/>
      <c r="E396" s="128"/>
      <c r="F396" s="128"/>
      <c r="G396" s="128"/>
      <c r="H396" s="128"/>
      <c r="I396" s="271"/>
    </row>
    <row r="397">
      <c r="A397" s="272"/>
      <c r="B397" s="128"/>
      <c r="C397" s="128"/>
      <c r="D397" s="128"/>
      <c r="E397" s="128"/>
      <c r="F397" s="128"/>
      <c r="G397" s="128"/>
      <c r="H397" s="128"/>
      <c r="I397" s="271"/>
    </row>
    <row r="398">
      <c r="A398" s="272"/>
      <c r="B398" s="128"/>
      <c r="C398" s="128"/>
      <c r="D398" s="128"/>
      <c r="E398" s="128"/>
      <c r="F398" s="128"/>
      <c r="G398" s="128"/>
      <c r="H398" s="128"/>
      <c r="I398" s="271"/>
    </row>
    <row r="399">
      <c r="A399" s="272"/>
      <c r="B399" s="128"/>
      <c r="C399" s="128"/>
      <c r="D399" s="128"/>
      <c r="E399" s="128"/>
      <c r="F399" s="128"/>
      <c r="G399" s="128"/>
      <c r="H399" s="128"/>
      <c r="I399" s="271"/>
    </row>
    <row r="400">
      <c r="A400" s="272"/>
      <c r="B400" s="128"/>
      <c r="C400" s="128"/>
      <c r="D400" s="128"/>
      <c r="E400" s="128"/>
      <c r="F400" s="128"/>
      <c r="G400" s="128"/>
      <c r="H400" s="128"/>
      <c r="I400" s="271"/>
    </row>
    <row r="401">
      <c r="A401" s="272"/>
      <c r="B401" s="128"/>
      <c r="C401" s="128"/>
      <c r="D401" s="128"/>
      <c r="E401" s="128"/>
      <c r="F401" s="128"/>
      <c r="G401" s="128"/>
      <c r="H401" s="128"/>
      <c r="I401" s="271"/>
    </row>
    <row r="402">
      <c r="A402" s="272"/>
      <c r="B402" s="128"/>
      <c r="C402" s="128"/>
      <c r="D402" s="128"/>
      <c r="E402" s="128"/>
      <c r="F402" s="128"/>
      <c r="G402" s="128"/>
      <c r="H402" s="128"/>
      <c r="I402" s="271"/>
    </row>
    <row r="403">
      <c r="A403" s="272"/>
      <c r="B403" s="128"/>
      <c r="C403" s="128"/>
      <c r="D403" s="128"/>
      <c r="E403" s="128"/>
      <c r="F403" s="128"/>
      <c r="G403" s="128"/>
      <c r="H403" s="128"/>
      <c r="I403" s="271"/>
    </row>
    <row r="404">
      <c r="A404" s="272"/>
      <c r="B404" s="128"/>
      <c r="C404" s="128"/>
      <c r="D404" s="128"/>
      <c r="E404" s="128"/>
      <c r="F404" s="128"/>
      <c r="G404" s="128"/>
      <c r="H404" s="128"/>
      <c r="I404" s="271"/>
    </row>
    <row r="405">
      <c r="A405" s="272"/>
      <c r="B405" s="128"/>
      <c r="C405" s="128"/>
      <c r="D405" s="128"/>
      <c r="E405" s="128"/>
      <c r="F405" s="128"/>
      <c r="G405" s="128"/>
      <c r="H405" s="128"/>
      <c r="I405" s="271"/>
    </row>
    <row r="406">
      <c r="A406" s="272"/>
      <c r="B406" s="128"/>
      <c r="C406" s="128"/>
      <c r="D406" s="128"/>
      <c r="E406" s="128"/>
      <c r="F406" s="128"/>
      <c r="G406" s="128"/>
      <c r="H406" s="128"/>
      <c r="I406" s="271"/>
    </row>
    <row r="407">
      <c r="A407" s="272"/>
      <c r="B407" s="128"/>
      <c r="C407" s="128"/>
      <c r="D407" s="128"/>
      <c r="E407" s="128"/>
      <c r="F407" s="128"/>
      <c r="G407" s="128"/>
      <c r="H407" s="128"/>
      <c r="I407" s="271"/>
    </row>
    <row r="408">
      <c r="A408" s="272"/>
      <c r="B408" s="128"/>
      <c r="C408" s="128"/>
      <c r="D408" s="128"/>
      <c r="E408" s="128"/>
      <c r="F408" s="128"/>
      <c r="G408" s="128"/>
      <c r="H408" s="128"/>
      <c r="I408" s="271"/>
    </row>
    <row r="409">
      <c r="A409" s="272"/>
      <c r="B409" s="128"/>
      <c r="C409" s="128"/>
      <c r="D409" s="128"/>
      <c r="E409" s="128"/>
      <c r="F409" s="128"/>
      <c r="G409" s="128"/>
      <c r="H409" s="128"/>
      <c r="I409" s="271"/>
    </row>
    <row r="410">
      <c r="A410" s="272"/>
      <c r="B410" s="128"/>
      <c r="C410" s="128"/>
      <c r="D410" s="128"/>
      <c r="E410" s="128"/>
      <c r="F410" s="128"/>
      <c r="G410" s="128"/>
      <c r="H410" s="128"/>
      <c r="I410" s="271"/>
    </row>
    <row r="411">
      <c r="A411" s="272"/>
      <c r="B411" s="128"/>
      <c r="C411" s="128"/>
      <c r="D411" s="128"/>
      <c r="E411" s="128"/>
      <c r="F411" s="128"/>
      <c r="G411" s="128"/>
      <c r="H411" s="128"/>
      <c r="I411" s="271"/>
    </row>
    <row r="412">
      <c r="A412" s="272"/>
      <c r="B412" s="128"/>
      <c r="C412" s="128"/>
      <c r="D412" s="128"/>
      <c r="E412" s="128"/>
      <c r="F412" s="128"/>
      <c r="G412" s="128"/>
      <c r="H412" s="128"/>
      <c r="I412" s="271"/>
    </row>
    <row r="413">
      <c r="A413" s="272"/>
      <c r="B413" s="128"/>
      <c r="C413" s="128"/>
      <c r="D413" s="128"/>
      <c r="E413" s="128"/>
      <c r="F413" s="128"/>
      <c r="G413" s="128"/>
      <c r="H413" s="128"/>
      <c r="I413" s="271"/>
    </row>
    <row r="414">
      <c r="A414" s="272"/>
      <c r="B414" s="128"/>
      <c r="C414" s="128"/>
      <c r="D414" s="128"/>
      <c r="E414" s="128"/>
      <c r="F414" s="128"/>
      <c r="G414" s="128"/>
      <c r="H414" s="128"/>
      <c r="I414" s="271"/>
    </row>
    <row r="415">
      <c r="A415" s="272"/>
      <c r="B415" s="128"/>
      <c r="C415" s="128"/>
      <c r="D415" s="128"/>
      <c r="E415" s="128"/>
      <c r="F415" s="128"/>
      <c r="G415" s="128"/>
      <c r="H415" s="128"/>
      <c r="I415" s="271"/>
    </row>
    <row r="416">
      <c r="A416" s="272"/>
      <c r="B416" s="128"/>
      <c r="C416" s="128"/>
      <c r="D416" s="128"/>
      <c r="E416" s="128"/>
      <c r="F416" s="128"/>
      <c r="G416" s="128"/>
      <c r="H416" s="128"/>
      <c r="I416" s="271"/>
    </row>
    <row r="417">
      <c r="A417" s="272"/>
      <c r="B417" s="128"/>
      <c r="C417" s="128"/>
      <c r="D417" s="128"/>
      <c r="E417" s="128"/>
      <c r="F417" s="128"/>
      <c r="G417" s="128"/>
      <c r="H417" s="128"/>
      <c r="I417" s="271"/>
    </row>
    <row r="418">
      <c r="A418" s="272"/>
      <c r="B418" s="128"/>
      <c r="C418" s="128"/>
      <c r="D418" s="128"/>
      <c r="E418" s="128"/>
      <c r="F418" s="128"/>
      <c r="G418" s="128"/>
      <c r="H418" s="128"/>
      <c r="I418" s="271"/>
    </row>
    <row r="419">
      <c r="A419" s="272"/>
      <c r="B419" s="128"/>
      <c r="C419" s="128"/>
      <c r="D419" s="128"/>
      <c r="E419" s="128"/>
      <c r="F419" s="128"/>
      <c r="G419" s="128"/>
      <c r="H419" s="128"/>
      <c r="I419" s="271"/>
    </row>
    <row r="420">
      <c r="A420" s="272"/>
      <c r="B420" s="128"/>
      <c r="C420" s="128"/>
      <c r="D420" s="128"/>
      <c r="E420" s="128"/>
      <c r="F420" s="128"/>
      <c r="G420" s="128"/>
      <c r="H420" s="128"/>
      <c r="I420" s="271"/>
    </row>
    <row r="421">
      <c r="A421" s="272"/>
      <c r="B421" s="128"/>
      <c r="C421" s="128"/>
      <c r="D421" s="128"/>
      <c r="E421" s="128"/>
      <c r="F421" s="128"/>
      <c r="G421" s="128"/>
      <c r="H421" s="128"/>
      <c r="I421" s="271"/>
    </row>
    <row r="422">
      <c r="A422" s="272"/>
      <c r="B422" s="128"/>
      <c r="C422" s="128"/>
      <c r="D422" s="128"/>
      <c r="E422" s="128"/>
      <c r="F422" s="128"/>
      <c r="G422" s="128"/>
      <c r="H422" s="128"/>
      <c r="I422" s="271"/>
    </row>
    <row r="423">
      <c r="A423" s="272"/>
      <c r="B423" s="128"/>
      <c r="C423" s="128"/>
      <c r="D423" s="128"/>
      <c r="E423" s="128"/>
      <c r="F423" s="128"/>
      <c r="G423" s="128"/>
      <c r="H423" s="128"/>
      <c r="I423" s="271"/>
    </row>
    <row r="424">
      <c r="A424" s="272"/>
      <c r="B424" s="128"/>
      <c r="C424" s="128"/>
      <c r="D424" s="128"/>
      <c r="E424" s="128"/>
      <c r="F424" s="128"/>
      <c r="G424" s="128"/>
      <c r="H424" s="128"/>
      <c r="I424" s="271"/>
    </row>
    <row r="425">
      <c r="A425" s="272"/>
      <c r="B425" s="128"/>
      <c r="C425" s="128"/>
      <c r="D425" s="128"/>
      <c r="E425" s="128"/>
      <c r="F425" s="128"/>
      <c r="G425" s="128"/>
      <c r="H425" s="128"/>
      <c r="I425" s="271"/>
    </row>
    <row r="426">
      <c r="A426" s="272"/>
      <c r="B426" s="128"/>
      <c r="C426" s="128"/>
      <c r="D426" s="128"/>
      <c r="E426" s="128"/>
      <c r="F426" s="128"/>
      <c r="G426" s="128"/>
      <c r="H426" s="128"/>
      <c r="I426" s="271"/>
    </row>
    <row r="427">
      <c r="A427" s="272"/>
      <c r="B427" s="128"/>
      <c r="C427" s="128"/>
      <c r="D427" s="128"/>
      <c r="E427" s="128"/>
      <c r="F427" s="128"/>
      <c r="G427" s="128"/>
      <c r="H427" s="128"/>
      <c r="I427" s="271"/>
    </row>
    <row r="428">
      <c r="A428" s="272"/>
      <c r="B428" s="128"/>
      <c r="C428" s="128"/>
      <c r="D428" s="128"/>
      <c r="E428" s="128"/>
      <c r="F428" s="128"/>
      <c r="G428" s="128"/>
      <c r="H428" s="128"/>
      <c r="I428" s="271"/>
    </row>
    <row r="429">
      <c r="A429" s="272"/>
      <c r="B429" s="128"/>
      <c r="C429" s="128"/>
      <c r="D429" s="128"/>
      <c r="E429" s="128"/>
      <c r="F429" s="128"/>
      <c r="G429" s="128"/>
      <c r="H429" s="128"/>
      <c r="I429" s="271"/>
    </row>
    <row r="430">
      <c r="A430" s="272"/>
      <c r="B430" s="128"/>
      <c r="C430" s="128"/>
      <c r="D430" s="128"/>
      <c r="E430" s="128"/>
      <c r="F430" s="128"/>
      <c r="G430" s="128"/>
      <c r="H430" s="128"/>
      <c r="I430" s="271"/>
    </row>
    <row r="431">
      <c r="A431" s="272"/>
      <c r="B431" s="128"/>
      <c r="C431" s="128"/>
      <c r="D431" s="128"/>
      <c r="E431" s="128"/>
      <c r="F431" s="128"/>
      <c r="G431" s="128"/>
      <c r="H431" s="128"/>
      <c r="I431" s="271"/>
    </row>
    <row r="432">
      <c r="A432" s="272"/>
      <c r="B432" s="128"/>
      <c r="C432" s="128"/>
      <c r="D432" s="128"/>
      <c r="E432" s="128"/>
      <c r="F432" s="128"/>
      <c r="G432" s="128"/>
      <c r="H432" s="128"/>
      <c r="I432" s="271"/>
    </row>
    <row r="433">
      <c r="A433" s="272"/>
      <c r="B433" s="128"/>
      <c r="C433" s="128"/>
      <c r="D433" s="128"/>
      <c r="E433" s="128"/>
      <c r="F433" s="128"/>
      <c r="G433" s="128"/>
      <c r="H433" s="128"/>
      <c r="I433" s="271"/>
    </row>
    <row r="434">
      <c r="A434" s="272"/>
      <c r="B434" s="128"/>
      <c r="C434" s="128"/>
      <c r="D434" s="128"/>
      <c r="E434" s="128"/>
      <c r="F434" s="128"/>
      <c r="G434" s="128"/>
      <c r="H434" s="128"/>
      <c r="I434" s="271"/>
    </row>
    <row r="435">
      <c r="A435" s="272"/>
      <c r="B435" s="128"/>
      <c r="C435" s="128"/>
      <c r="D435" s="128"/>
      <c r="E435" s="128"/>
      <c r="F435" s="128"/>
      <c r="G435" s="128"/>
      <c r="H435" s="128"/>
      <c r="I435" s="271"/>
    </row>
    <row r="436">
      <c r="A436" s="272"/>
      <c r="B436" s="128"/>
      <c r="C436" s="128"/>
      <c r="D436" s="128"/>
      <c r="E436" s="128"/>
      <c r="F436" s="128"/>
      <c r="G436" s="128"/>
      <c r="H436" s="128"/>
      <c r="I436" s="271"/>
    </row>
    <row r="437">
      <c r="A437" s="272"/>
      <c r="B437" s="128"/>
      <c r="C437" s="128"/>
      <c r="D437" s="128"/>
      <c r="E437" s="128"/>
      <c r="F437" s="128"/>
      <c r="G437" s="128"/>
      <c r="H437" s="128"/>
      <c r="I437" s="271"/>
    </row>
    <row r="438">
      <c r="A438" s="272"/>
      <c r="B438" s="128"/>
      <c r="C438" s="128"/>
      <c r="D438" s="128"/>
      <c r="E438" s="128"/>
      <c r="F438" s="128"/>
      <c r="G438" s="128"/>
      <c r="H438" s="128"/>
      <c r="I438" s="271"/>
    </row>
    <row r="439">
      <c r="A439" s="272"/>
      <c r="B439" s="128"/>
      <c r="C439" s="128"/>
      <c r="D439" s="128"/>
      <c r="E439" s="128"/>
      <c r="F439" s="128"/>
      <c r="G439" s="128"/>
      <c r="H439" s="128"/>
      <c r="I439" s="271"/>
    </row>
    <row r="440">
      <c r="A440" s="272"/>
      <c r="B440" s="128"/>
      <c r="C440" s="128"/>
      <c r="D440" s="128"/>
      <c r="E440" s="128"/>
      <c r="F440" s="128"/>
      <c r="G440" s="128"/>
      <c r="H440" s="128"/>
      <c r="I440" s="271"/>
    </row>
    <row r="441">
      <c r="A441" s="272"/>
      <c r="B441" s="128"/>
      <c r="C441" s="128"/>
      <c r="D441" s="128"/>
      <c r="E441" s="128"/>
      <c r="F441" s="128"/>
      <c r="G441" s="128"/>
      <c r="H441" s="128"/>
      <c r="I441" s="271"/>
    </row>
    <row r="442">
      <c r="A442" s="272"/>
      <c r="B442" s="128"/>
      <c r="C442" s="128"/>
      <c r="D442" s="128"/>
      <c r="E442" s="128"/>
      <c r="F442" s="128"/>
      <c r="G442" s="128"/>
      <c r="H442" s="128"/>
      <c r="I442" s="271"/>
    </row>
    <row r="443">
      <c r="A443" s="272"/>
      <c r="B443" s="128"/>
      <c r="C443" s="128"/>
      <c r="D443" s="128"/>
      <c r="E443" s="128"/>
      <c r="F443" s="128"/>
      <c r="G443" s="128"/>
      <c r="H443" s="128"/>
      <c r="I443" s="271"/>
    </row>
    <row r="444">
      <c r="A444" s="272"/>
      <c r="B444" s="128"/>
      <c r="C444" s="128"/>
      <c r="D444" s="128"/>
      <c r="E444" s="128"/>
      <c r="F444" s="128"/>
      <c r="G444" s="128"/>
      <c r="H444" s="128"/>
      <c r="I444" s="271"/>
    </row>
    <row r="445">
      <c r="A445" s="272"/>
      <c r="B445" s="128"/>
      <c r="C445" s="128"/>
      <c r="D445" s="128"/>
      <c r="E445" s="128"/>
      <c r="F445" s="128"/>
      <c r="G445" s="128"/>
      <c r="H445" s="128"/>
      <c r="I445" s="271"/>
    </row>
    <row r="446">
      <c r="A446" s="272"/>
      <c r="B446" s="128"/>
      <c r="C446" s="128"/>
      <c r="D446" s="128"/>
      <c r="E446" s="128"/>
      <c r="F446" s="128"/>
      <c r="G446" s="128"/>
      <c r="H446" s="128"/>
      <c r="I446" s="271"/>
    </row>
    <row r="447">
      <c r="A447" s="272"/>
      <c r="B447" s="128"/>
      <c r="C447" s="128"/>
      <c r="D447" s="128"/>
      <c r="E447" s="128"/>
      <c r="F447" s="128"/>
      <c r="G447" s="128"/>
      <c r="H447" s="128"/>
      <c r="I447" s="271"/>
    </row>
    <row r="448">
      <c r="A448" s="272"/>
      <c r="B448" s="128"/>
      <c r="C448" s="128"/>
      <c r="D448" s="128"/>
      <c r="E448" s="128"/>
      <c r="F448" s="128"/>
      <c r="G448" s="128"/>
      <c r="H448" s="128"/>
      <c r="I448" s="271"/>
    </row>
    <row r="449">
      <c r="A449" s="272"/>
      <c r="B449" s="128"/>
      <c r="C449" s="128"/>
      <c r="D449" s="128"/>
      <c r="E449" s="128"/>
      <c r="F449" s="128"/>
      <c r="G449" s="128"/>
      <c r="H449" s="128"/>
      <c r="I449" s="271"/>
    </row>
    <row r="450">
      <c r="A450" s="272"/>
      <c r="B450" s="128"/>
      <c r="C450" s="128"/>
      <c r="D450" s="128"/>
      <c r="E450" s="128"/>
      <c r="F450" s="128"/>
      <c r="G450" s="128"/>
      <c r="H450" s="128"/>
      <c r="I450" s="271"/>
    </row>
    <row r="451">
      <c r="A451" s="272"/>
      <c r="B451" s="128"/>
      <c r="C451" s="128"/>
      <c r="D451" s="128"/>
      <c r="E451" s="128"/>
      <c r="F451" s="128"/>
      <c r="G451" s="128"/>
      <c r="H451" s="128"/>
      <c r="I451" s="271"/>
    </row>
    <row r="452">
      <c r="A452" s="272"/>
      <c r="B452" s="128"/>
      <c r="C452" s="128"/>
      <c r="D452" s="128"/>
      <c r="E452" s="128"/>
      <c r="F452" s="128"/>
      <c r="G452" s="128"/>
      <c r="H452" s="128"/>
      <c r="I452" s="271"/>
    </row>
    <row r="453">
      <c r="A453" s="272"/>
      <c r="B453" s="128"/>
      <c r="C453" s="128"/>
      <c r="D453" s="128"/>
      <c r="E453" s="128"/>
      <c r="F453" s="128"/>
      <c r="G453" s="128"/>
      <c r="H453" s="128"/>
      <c r="I453" s="271"/>
    </row>
    <row r="454">
      <c r="A454" s="272"/>
      <c r="B454" s="128"/>
      <c r="C454" s="128"/>
      <c r="D454" s="128"/>
      <c r="E454" s="128"/>
      <c r="F454" s="128"/>
      <c r="G454" s="128"/>
      <c r="H454" s="128"/>
      <c r="I454" s="271"/>
    </row>
    <row r="455">
      <c r="A455" s="272"/>
      <c r="B455" s="128"/>
      <c r="C455" s="128"/>
      <c r="D455" s="128"/>
      <c r="E455" s="128"/>
      <c r="F455" s="128"/>
      <c r="G455" s="128"/>
      <c r="H455" s="128"/>
      <c r="I455" s="271"/>
    </row>
    <row r="456">
      <c r="A456" s="272"/>
      <c r="B456" s="128"/>
      <c r="C456" s="128"/>
      <c r="D456" s="128"/>
      <c r="E456" s="128"/>
      <c r="F456" s="128"/>
      <c r="G456" s="128"/>
      <c r="H456" s="128"/>
      <c r="I456" s="271"/>
    </row>
    <row r="457">
      <c r="A457" s="272"/>
      <c r="B457" s="128"/>
      <c r="C457" s="128"/>
      <c r="D457" s="128"/>
      <c r="E457" s="128"/>
      <c r="F457" s="128"/>
      <c r="G457" s="128"/>
      <c r="H457" s="128"/>
      <c r="I457" s="271"/>
    </row>
    <row r="458">
      <c r="A458" s="272"/>
      <c r="B458" s="128"/>
      <c r="C458" s="128"/>
      <c r="D458" s="128"/>
      <c r="E458" s="128"/>
      <c r="F458" s="128"/>
      <c r="G458" s="128"/>
      <c r="H458" s="128"/>
      <c r="I458" s="271"/>
    </row>
    <row r="459">
      <c r="A459" s="272"/>
      <c r="B459" s="128"/>
      <c r="C459" s="128"/>
      <c r="D459" s="128"/>
      <c r="E459" s="128"/>
      <c r="F459" s="128"/>
      <c r="G459" s="128"/>
      <c r="H459" s="128"/>
      <c r="I459" s="271"/>
    </row>
    <row r="460">
      <c r="A460" s="272"/>
      <c r="B460" s="128"/>
      <c r="C460" s="128"/>
      <c r="D460" s="128"/>
      <c r="E460" s="128"/>
      <c r="F460" s="128"/>
      <c r="G460" s="128"/>
      <c r="H460" s="128"/>
      <c r="I460" s="271"/>
    </row>
    <row r="461">
      <c r="A461" s="272"/>
      <c r="B461" s="128"/>
      <c r="C461" s="128"/>
      <c r="D461" s="128"/>
      <c r="E461" s="128"/>
      <c r="F461" s="128"/>
      <c r="G461" s="128"/>
      <c r="H461" s="128"/>
      <c r="I461" s="271"/>
    </row>
    <row r="462">
      <c r="A462" s="272"/>
      <c r="B462" s="128"/>
      <c r="C462" s="128"/>
      <c r="D462" s="128"/>
      <c r="E462" s="128"/>
      <c r="F462" s="128"/>
      <c r="G462" s="128"/>
      <c r="H462" s="128"/>
      <c r="I462" s="271"/>
    </row>
    <row r="463">
      <c r="A463" s="272"/>
      <c r="B463" s="128"/>
      <c r="C463" s="128"/>
      <c r="D463" s="128"/>
      <c r="E463" s="128"/>
      <c r="F463" s="128"/>
      <c r="G463" s="128"/>
      <c r="H463" s="128"/>
      <c r="I463" s="271"/>
    </row>
    <row r="464">
      <c r="A464" s="272"/>
      <c r="B464" s="128"/>
      <c r="C464" s="128"/>
      <c r="D464" s="128"/>
      <c r="E464" s="128"/>
      <c r="F464" s="128"/>
      <c r="G464" s="128"/>
      <c r="H464" s="128"/>
      <c r="I464" s="271"/>
    </row>
    <row r="465">
      <c r="A465" s="272"/>
      <c r="B465" s="128"/>
      <c r="C465" s="128"/>
      <c r="D465" s="128"/>
      <c r="E465" s="128"/>
      <c r="F465" s="128"/>
      <c r="G465" s="128"/>
      <c r="H465" s="128"/>
      <c r="I465" s="271"/>
    </row>
    <row r="466">
      <c r="A466" s="272"/>
      <c r="B466" s="128"/>
      <c r="C466" s="128"/>
      <c r="D466" s="128"/>
      <c r="E466" s="128"/>
      <c r="F466" s="128"/>
      <c r="G466" s="128"/>
      <c r="H466" s="128"/>
      <c r="I466" s="271"/>
    </row>
    <row r="467">
      <c r="A467" s="272"/>
      <c r="B467" s="128"/>
      <c r="C467" s="128"/>
      <c r="D467" s="128"/>
      <c r="E467" s="128"/>
      <c r="F467" s="128"/>
      <c r="G467" s="128"/>
      <c r="H467" s="128"/>
      <c r="I467" s="271"/>
    </row>
    <row r="468">
      <c r="A468" s="272"/>
      <c r="B468" s="128"/>
      <c r="C468" s="128"/>
      <c r="D468" s="128"/>
      <c r="E468" s="128"/>
      <c r="F468" s="128"/>
      <c r="G468" s="128"/>
      <c r="H468" s="128"/>
      <c r="I468" s="271"/>
    </row>
    <row r="469">
      <c r="A469" s="272"/>
      <c r="B469" s="128"/>
      <c r="C469" s="128"/>
      <c r="D469" s="128"/>
      <c r="E469" s="128"/>
      <c r="F469" s="128"/>
      <c r="G469" s="128"/>
      <c r="H469" s="128"/>
      <c r="I469" s="271"/>
    </row>
    <row r="470">
      <c r="A470" s="272"/>
      <c r="B470" s="128"/>
      <c r="C470" s="128"/>
      <c r="D470" s="128"/>
      <c r="E470" s="128"/>
      <c r="F470" s="128"/>
      <c r="G470" s="128"/>
      <c r="H470" s="128"/>
      <c r="I470" s="271"/>
    </row>
    <row r="471">
      <c r="A471" s="272"/>
      <c r="B471" s="128"/>
      <c r="C471" s="128"/>
      <c r="D471" s="128"/>
      <c r="E471" s="128"/>
      <c r="F471" s="128"/>
      <c r="G471" s="128"/>
      <c r="H471" s="128"/>
      <c r="I471" s="271"/>
    </row>
    <row r="472">
      <c r="A472" s="272"/>
      <c r="B472" s="128"/>
      <c r="C472" s="128"/>
      <c r="D472" s="128"/>
      <c r="E472" s="128"/>
      <c r="F472" s="128"/>
      <c r="G472" s="128"/>
      <c r="H472" s="128"/>
      <c r="I472" s="271"/>
    </row>
    <row r="473">
      <c r="A473" s="272"/>
      <c r="B473" s="128"/>
      <c r="C473" s="128"/>
      <c r="D473" s="128"/>
      <c r="E473" s="128"/>
      <c r="F473" s="128"/>
      <c r="G473" s="128"/>
      <c r="H473" s="128"/>
      <c r="I473" s="271"/>
    </row>
    <row r="474">
      <c r="A474" s="272"/>
      <c r="B474" s="128"/>
      <c r="C474" s="128"/>
      <c r="D474" s="128"/>
      <c r="E474" s="128"/>
      <c r="F474" s="128"/>
      <c r="G474" s="128"/>
      <c r="H474" s="128"/>
      <c r="I474" s="271"/>
    </row>
    <row r="475">
      <c r="A475" s="272"/>
      <c r="B475" s="128"/>
      <c r="C475" s="128"/>
      <c r="D475" s="128"/>
      <c r="E475" s="128"/>
      <c r="F475" s="128"/>
      <c r="G475" s="128"/>
      <c r="H475" s="128"/>
      <c r="I475" s="271"/>
    </row>
    <row r="476">
      <c r="A476" s="272"/>
      <c r="B476" s="128"/>
      <c r="C476" s="128"/>
      <c r="D476" s="128"/>
      <c r="E476" s="128"/>
      <c r="F476" s="128"/>
      <c r="G476" s="128"/>
      <c r="H476" s="128"/>
      <c r="I476" s="271"/>
    </row>
    <row r="477">
      <c r="A477" s="272"/>
      <c r="B477" s="128"/>
      <c r="C477" s="128"/>
      <c r="D477" s="128"/>
      <c r="E477" s="128"/>
      <c r="F477" s="128"/>
      <c r="G477" s="128"/>
      <c r="H477" s="128"/>
      <c r="I477" s="271"/>
    </row>
    <row r="478">
      <c r="A478" s="272"/>
      <c r="B478" s="128"/>
      <c r="C478" s="128"/>
      <c r="D478" s="128"/>
      <c r="E478" s="128"/>
      <c r="F478" s="128"/>
      <c r="G478" s="128"/>
      <c r="H478" s="128"/>
      <c r="I478" s="271"/>
    </row>
    <row r="479">
      <c r="A479" s="272"/>
      <c r="B479" s="128"/>
      <c r="C479" s="128"/>
      <c r="D479" s="128"/>
      <c r="E479" s="128"/>
      <c r="F479" s="128"/>
      <c r="G479" s="128"/>
      <c r="H479" s="128"/>
      <c r="I479" s="271"/>
    </row>
    <row r="480">
      <c r="A480" s="272"/>
      <c r="B480" s="128"/>
      <c r="C480" s="128"/>
      <c r="D480" s="128"/>
      <c r="E480" s="128"/>
      <c r="F480" s="128"/>
      <c r="G480" s="128"/>
      <c r="H480" s="128"/>
      <c r="I480" s="271"/>
    </row>
    <row r="481">
      <c r="A481" s="272"/>
      <c r="B481" s="128"/>
      <c r="C481" s="128"/>
      <c r="D481" s="128"/>
      <c r="E481" s="128"/>
      <c r="F481" s="128"/>
      <c r="G481" s="128"/>
      <c r="H481" s="128"/>
      <c r="I481" s="271"/>
    </row>
    <row r="482">
      <c r="A482" s="272"/>
      <c r="B482" s="128"/>
      <c r="C482" s="128"/>
      <c r="D482" s="128"/>
      <c r="E482" s="128"/>
      <c r="F482" s="128"/>
      <c r="G482" s="128"/>
      <c r="H482" s="128"/>
      <c r="I482" s="271"/>
    </row>
    <row r="483">
      <c r="A483" s="272"/>
      <c r="B483" s="128"/>
      <c r="C483" s="128"/>
      <c r="D483" s="128"/>
      <c r="E483" s="128"/>
      <c r="F483" s="128"/>
      <c r="G483" s="128"/>
      <c r="H483" s="128"/>
      <c r="I483" s="271"/>
    </row>
    <row r="484">
      <c r="A484" s="272"/>
      <c r="B484" s="128"/>
      <c r="C484" s="128"/>
      <c r="D484" s="128"/>
      <c r="E484" s="128"/>
      <c r="F484" s="128"/>
      <c r="G484" s="128"/>
      <c r="H484" s="128"/>
      <c r="I484" s="271"/>
    </row>
    <row r="485">
      <c r="A485" s="272"/>
      <c r="B485" s="128"/>
      <c r="C485" s="128"/>
      <c r="D485" s="128"/>
      <c r="E485" s="128"/>
      <c r="F485" s="128"/>
      <c r="G485" s="128"/>
      <c r="H485" s="128"/>
      <c r="I485" s="271"/>
    </row>
    <row r="486">
      <c r="A486" s="272"/>
      <c r="B486" s="128"/>
      <c r="C486" s="128"/>
      <c r="D486" s="128"/>
      <c r="E486" s="128"/>
      <c r="F486" s="128"/>
      <c r="G486" s="128"/>
      <c r="H486" s="128"/>
      <c r="I486" s="271"/>
    </row>
    <row r="487">
      <c r="A487" s="272"/>
      <c r="B487" s="128"/>
      <c r="C487" s="128"/>
      <c r="D487" s="128"/>
      <c r="E487" s="128"/>
      <c r="F487" s="128"/>
      <c r="G487" s="128"/>
      <c r="H487" s="128"/>
      <c r="I487" s="271"/>
    </row>
    <row r="488">
      <c r="A488" s="272"/>
      <c r="B488" s="128"/>
      <c r="C488" s="128"/>
      <c r="D488" s="128"/>
      <c r="E488" s="128"/>
      <c r="F488" s="128"/>
      <c r="G488" s="128"/>
      <c r="H488" s="128"/>
      <c r="I488" s="271"/>
    </row>
    <row r="489">
      <c r="A489" s="272"/>
      <c r="B489" s="128"/>
      <c r="C489" s="128"/>
      <c r="D489" s="128"/>
      <c r="E489" s="128"/>
      <c r="F489" s="128"/>
      <c r="G489" s="128"/>
      <c r="H489" s="128"/>
      <c r="I489" s="271"/>
    </row>
    <row r="490">
      <c r="A490" s="272"/>
      <c r="B490" s="128"/>
      <c r="C490" s="128"/>
      <c r="D490" s="128"/>
      <c r="E490" s="128"/>
      <c r="F490" s="128"/>
      <c r="G490" s="128"/>
      <c r="H490" s="128"/>
      <c r="I490" s="271"/>
    </row>
    <row r="491">
      <c r="A491" s="272"/>
      <c r="B491" s="128"/>
      <c r="C491" s="128"/>
      <c r="D491" s="128"/>
      <c r="E491" s="128"/>
      <c r="F491" s="128"/>
      <c r="G491" s="128"/>
      <c r="H491" s="128"/>
      <c r="I491" s="271"/>
    </row>
    <row r="492">
      <c r="A492" s="272"/>
      <c r="B492" s="128"/>
      <c r="C492" s="128"/>
      <c r="D492" s="128"/>
      <c r="E492" s="128"/>
      <c r="F492" s="128"/>
      <c r="G492" s="128"/>
      <c r="H492" s="128"/>
      <c r="I492" s="271"/>
    </row>
    <row r="493">
      <c r="A493" s="272"/>
      <c r="B493" s="128"/>
      <c r="C493" s="128"/>
      <c r="D493" s="128"/>
      <c r="E493" s="128"/>
      <c r="F493" s="128"/>
      <c r="G493" s="128"/>
      <c r="H493" s="128"/>
      <c r="I493" s="271"/>
    </row>
    <row r="494">
      <c r="A494" s="272"/>
      <c r="B494" s="128"/>
      <c r="C494" s="128"/>
      <c r="D494" s="128"/>
      <c r="E494" s="128"/>
      <c r="F494" s="128"/>
      <c r="G494" s="128"/>
      <c r="H494" s="128"/>
      <c r="I494" s="271"/>
    </row>
    <row r="495">
      <c r="A495" s="272"/>
      <c r="B495" s="128"/>
      <c r="C495" s="128"/>
      <c r="D495" s="128"/>
      <c r="E495" s="128"/>
      <c r="F495" s="128"/>
      <c r="G495" s="128"/>
      <c r="H495" s="128"/>
      <c r="I495" s="271"/>
    </row>
    <row r="496">
      <c r="A496" s="272"/>
      <c r="B496" s="128"/>
      <c r="C496" s="128"/>
      <c r="D496" s="128"/>
      <c r="E496" s="128"/>
      <c r="F496" s="128"/>
      <c r="G496" s="128"/>
      <c r="H496" s="128"/>
      <c r="I496" s="271"/>
    </row>
    <row r="497">
      <c r="A497" s="272"/>
      <c r="B497" s="128"/>
      <c r="C497" s="128"/>
      <c r="D497" s="128"/>
      <c r="E497" s="128"/>
      <c r="F497" s="128"/>
      <c r="G497" s="128"/>
      <c r="H497" s="128"/>
      <c r="I497" s="271"/>
    </row>
    <row r="498">
      <c r="A498" s="272"/>
      <c r="B498" s="128"/>
      <c r="C498" s="128"/>
      <c r="D498" s="128"/>
      <c r="E498" s="128"/>
      <c r="F498" s="128"/>
      <c r="G498" s="128"/>
      <c r="H498" s="128"/>
      <c r="I498" s="271"/>
    </row>
    <row r="499">
      <c r="A499" s="272"/>
      <c r="B499" s="128"/>
      <c r="C499" s="128"/>
      <c r="D499" s="128"/>
      <c r="E499" s="128"/>
      <c r="F499" s="128"/>
      <c r="G499" s="128"/>
      <c r="H499" s="128"/>
      <c r="I499" s="271"/>
    </row>
    <row r="500">
      <c r="A500" s="272"/>
      <c r="B500" s="128"/>
      <c r="C500" s="128"/>
      <c r="D500" s="128"/>
      <c r="E500" s="128"/>
      <c r="F500" s="128"/>
      <c r="G500" s="128"/>
      <c r="H500" s="128"/>
      <c r="I500" s="271"/>
    </row>
    <row r="501">
      <c r="A501" s="272"/>
      <c r="B501" s="128"/>
      <c r="C501" s="128"/>
      <c r="D501" s="128"/>
      <c r="E501" s="128"/>
      <c r="F501" s="128"/>
      <c r="G501" s="128"/>
      <c r="H501" s="128"/>
      <c r="I501" s="271"/>
    </row>
    <row r="502">
      <c r="A502" s="272"/>
      <c r="B502" s="128"/>
      <c r="C502" s="128"/>
      <c r="D502" s="128"/>
      <c r="E502" s="128"/>
      <c r="F502" s="128"/>
      <c r="G502" s="128"/>
      <c r="H502" s="128"/>
      <c r="I502" s="271"/>
    </row>
    <row r="503">
      <c r="A503" s="272"/>
      <c r="B503" s="128"/>
      <c r="C503" s="128"/>
      <c r="D503" s="128"/>
      <c r="E503" s="128"/>
      <c r="F503" s="128"/>
      <c r="G503" s="128"/>
      <c r="H503" s="128"/>
      <c r="I503" s="271"/>
    </row>
    <row r="504">
      <c r="A504" s="272"/>
      <c r="B504" s="128"/>
      <c r="C504" s="128"/>
      <c r="D504" s="128"/>
      <c r="E504" s="128"/>
      <c r="F504" s="128"/>
      <c r="G504" s="128"/>
      <c r="H504" s="128"/>
      <c r="I504" s="271"/>
    </row>
    <row r="505">
      <c r="A505" s="272"/>
      <c r="B505" s="128"/>
      <c r="C505" s="128"/>
      <c r="D505" s="128"/>
      <c r="E505" s="128"/>
      <c r="F505" s="128"/>
      <c r="G505" s="128"/>
      <c r="H505" s="128"/>
      <c r="I505" s="271"/>
    </row>
    <row r="506">
      <c r="A506" s="272"/>
      <c r="B506" s="128"/>
      <c r="C506" s="128"/>
      <c r="D506" s="128"/>
      <c r="E506" s="128"/>
      <c r="F506" s="128"/>
      <c r="G506" s="128"/>
      <c r="H506" s="128"/>
      <c r="I506" s="271"/>
    </row>
    <row r="507">
      <c r="A507" s="272"/>
      <c r="B507" s="128"/>
      <c r="C507" s="128"/>
      <c r="D507" s="128"/>
      <c r="E507" s="128"/>
      <c r="F507" s="128"/>
      <c r="G507" s="128"/>
      <c r="H507" s="128"/>
      <c r="I507" s="271"/>
    </row>
    <row r="508">
      <c r="A508" s="272"/>
      <c r="B508" s="128"/>
      <c r="C508" s="128"/>
      <c r="D508" s="128"/>
      <c r="E508" s="128"/>
      <c r="F508" s="128"/>
      <c r="G508" s="128"/>
      <c r="H508" s="128"/>
      <c r="I508" s="271"/>
    </row>
    <row r="509">
      <c r="A509" s="272"/>
      <c r="B509" s="128"/>
      <c r="C509" s="128"/>
      <c r="D509" s="128"/>
      <c r="E509" s="128"/>
      <c r="F509" s="128"/>
      <c r="G509" s="128"/>
      <c r="H509" s="128"/>
      <c r="I509" s="271"/>
    </row>
    <row r="510">
      <c r="A510" s="272"/>
      <c r="B510" s="128"/>
      <c r="C510" s="128"/>
      <c r="D510" s="128"/>
      <c r="E510" s="128"/>
      <c r="F510" s="128"/>
      <c r="G510" s="128"/>
      <c r="H510" s="128"/>
      <c r="I510" s="271"/>
    </row>
    <row r="511">
      <c r="A511" s="272"/>
      <c r="B511" s="128"/>
      <c r="C511" s="128"/>
      <c r="D511" s="128"/>
      <c r="E511" s="128"/>
      <c r="F511" s="128"/>
      <c r="G511" s="128"/>
      <c r="H511" s="128"/>
      <c r="I511" s="271"/>
    </row>
    <row r="512">
      <c r="A512" s="272"/>
      <c r="B512" s="128"/>
      <c r="C512" s="128"/>
      <c r="D512" s="128"/>
      <c r="E512" s="128"/>
      <c r="F512" s="128"/>
      <c r="G512" s="128"/>
      <c r="H512" s="128"/>
      <c r="I512" s="271"/>
    </row>
    <row r="513">
      <c r="A513" s="272"/>
      <c r="B513" s="128"/>
      <c r="C513" s="128"/>
      <c r="D513" s="128"/>
      <c r="E513" s="128"/>
      <c r="F513" s="128"/>
      <c r="G513" s="128"/>
      <c r="H513" s="128"/>
      <c r="I513" s="271"/>
    </row>
    <row r="514">
      <c r="A514" s="272"/>
      <c r="B514" s="128"/>
      <c r="C514" s="128"/>
      <c r="D514" s="128"/>
      <c r="E514" s="128"/>
      <c r="F514" s="128"/>
      <c r="G514" s="128"/>
      <c r="H514" s="128"/>
      <c r="I514" s="271"/>
    </row>
    <row r="515">
      <c r="A515" s="272"/>
      <c r="B515" s="128"/>
      <c r="C515" s="128"/>
      <c r="D515" s="128"/>
      <c r="E515" s="128"/>
      <c r="F515" s="128"/>
      <c r="G515" s="128"/>
      <c r="H515" s="128"/>
      <c r="I515" s="271"/>
    </row>
    <row r="516">
      <c r="A516" s="272"/>
      <c r="B516" s="128"/>
      <c r="C516" s="128"/>
      <c r="D516" s="128"/>
      <c r="E516" s="128"/>
      <c r="F516" s="128"/>
      <c r="G516" s="128"/>
      <c r="H516" s="128"/>
      <c r="I516" s="271"/>
    </row>
    <row r="517">
      <c r="A517" s="272"/>
      <c r="B517" s="128"/>
      <c r="C517" s="128"/>
      <c r="D517" s="128"/>
      <c r="E517" s="128"/>
      <c r="F517" s="128"/>
      <c r="G517" s="128"/>
      <c r="H517" s="128"/>
      <c r="I517" s="271"/>
    </row>
    <row r="518">
      <c r="A518" s="272"/>
      <c r="B518" s="128"/>
      <c r="C518" s="128"/>
      <c r="D518" s="128"/>
      <c r="E518" s="128"/>
      <c r="F518" s="128"/>
      <c r="G518" s="128"/>
      <c r="H518" s="128"/>
      <c r="I518" s="271"/>
    </row>
    <row r="519">
      <c r="A519" s="272"/>
      <c r="B519" s="128"/>
      <c r="C519" s="128"/>
      <c r="D519" s="128"/>
      <c r="E519" s="128"/>
      <c r="F519" s="128"/>
      <c r="G519" s="128"/>
      <c r="H519" s="128"/>
      <c r="I519" s="271"/>
    </row>
    <row r="520">
      <c r="A520" s="272"/>
      <c r="B520" s="128"/>
      <c r="C520" s="128"/>
      <c r="D520" s="128"/>
      <c r="E520" s="128"/>
      <c r="F520" s="128"/>
      <c r="G520" s="128"/>
      <c r="H520" s="128"/>
      <c r="I520" s="271"/>
    </row>
    <row r="521">
      <c r="A521" s="272"/>
      <c r="B521" s="128"/>
      <c r="C521" s="128"/>
      <c r="D521" s="128"/>
      <c r="E521" s="128"/>
      <c r="F521" s="128"/>
      <c r="G521" s="128"/>
      <c r="H521" s="128"/>
      <c r="I521" s="271"/>
    </row>
    <row r="522">
      <c r="A522" s="272"/>
      <c r="B522" s="128"/>
      <c r="C522" s="128"/>
      <c r="D522" s="128"/>
      <c r="E522" s="128"/>
      <c r="F522" s="128"/>
      <c r="G522" s="128"/>
      <c r="H522" s="128"/>
      <c r="I522" s="271"/>
    </row>
    <row r="523">
      <c r="A523" s="272"/>
      <c r="B523" s="128"/>
      <c r="C523" s="128"/>
      <c r="D523" s="128"/>
      <c r="E523" s="128"/>
      <c r="F523" s="128"/>
      <c r="G523" s="128"/>
      <c r="H523" s="128"/>
      <c r="I523" s="271"/>
    </row>
    <row r="524">
      <c r="A524" s="272"/>
      <c r="B524" s="128"/>
      <c r="C524" s="128"/>
      <c r="D524" s="128"/>
      <c r="E524" s="128"/>
      <c r="F524" s="128"/>
      <c r="G524" s="128"/>
      <c r="H524" s="128"/>
      <c r="I524" s="271"/>
    </row>
    <row r="525">
      <c r="A525" s="272"/>
      <c r="B525" s="128"/>
      <c r="C525" s="128"/>
      <c r="D525" s="128"/>
      <c r="E525" s="128"/>
      <c r="F525" s="128"/>
      <c r="G525" s="128"/>
      <c r="H525" s="128"/>
      <c r="I525" s="271"/>
    </row>
    <row r="526">
      <c r="A526" s="272"/>
      <c r="B526" s="128"/>
      <c r="C526" s="128"/>
      <c r="D526" s="128"/>
      <c r="E526" s="128"/>
      <c r="F526" s="128"/>
      <c r="G526" s="128"/>
      <c r="H526" s="128"/>
      <c r="I526" s="271"/>
    </row>
    <row r="527">
      <c r="A527" s="272"/>
      <c r="B527" s="128"/>
      <c r="C527" s="128"/>
      <c r="D527" s="128"/>
      <c r="E527" s="128"/>
      <c r="F527" s="128"/>
      <c r="G527" s="128"/>
      <c r="H527" s="128"/>
      <c r="I527" s="271"/>
    </row>
    <row r="528">
      <c r="A528" s="272"/>
      <c r="B528" s="128"/>
      <c r="C528" s="128"/>
      <c r="D528" s="128"/>
      <c r="E528" s="128"/>
      <c r="F528" s="128"/>
      <c r="G528" s="128"/>
      <c r="H528" s="128"/>
      <c r="I528" s="271"/>
    </row>
    <row r="529">
      <c r="A529" s="272"/>
      <c r="B529" s="128"/>
      <c r="C529" s="128"/>
      <c r="D529" s="128"/>
      <c r="E529" s="128"/>
      <c r="F529" s="128"/>
      <c r="G529" s="128"/>
      <c r="H529" s="128"/>
      <c r="I529" s="271"/>
    </row>
    <row r="530">
      <c r="A530" s="272"/>
      <c r="B530" s="128"/>
      <c r="C530" s="128"/>
      <c r="D530" s="128"/>
      <c r="E530" s="128"/>
      <c r="F530" s="128"/>
      <c r="G530" s="128"/>
      <c r="H530" s="128"/>
      <c r="I530" s="271"/>
    </row>
    <row r="531">
      <c r="A531" s="272"/>
      <c r="B531" s="128"/>
      <c r="C531" s="128"/>
      <c r="D531" s="128"/>
      <c r="E531" s="128"/>
      <c r="F531" s="128"/>
      <c r="G531" s="128"/>
      <c r="H531" s="128"/>
      <c r="I531" s="271"/>
    </row>
    <row r="532">
      <c r="A532" s="272"/>
      <c r="B532" s="128"/>
      <c r="C532" s="128"/>
      <c r="D532" s="128"/>
      <c r="E532" s="128"/>
      <c r="F532" s="128"/>
      <c r="G532" s="128"/>
      <c r="H532" s="128"/>
      <c r="I532" s="271"/>
    </row>
    <row r="533">
      <c r="A533" s="272"/>
      <c r="B533" s="128"/>
      <c r="C533" s="128"/>
      <c r="D533" s="128"/>
      <c r="E533" s="128"/>
      <c r="F533" s="128"/>
      <c r="G533" s="128"/>
      <c r="H533" s="128"/>
      <c r="I533" s="271"/>
    </row>
    <row r="534">
      <c r="A534" s="272"/>
      <c r="B534" s="128"/>
      <c r="C534" s="128"/>
      <c r="D534" s="128"/>
      <c r="E534" s="128"/>
      <c r="F534" s="128"/>
      <c r="G534" s="128"/>
      <c r="H534" s="128"/>
      <c r="I534" s="271"/>
    </row>
    <row r="535">
      <c r="A535" s="272"/>
      <c r="B535" s="128"/>
      <c r="C535" s="128"/>
      <c r="D535" s="128"/>
      <c r="E535" s="128"/>
      <c r="F535" s="128"/>
      <c r="G535" s="128"/>
      <c r="H535" s="128"/>
      <c r="I535" s="271"/>
    </row>
    <row r="536">
      <c r="A536" s="272"/>
      <c r="B536" s="128"/>
      <c r="C536" s="128"/>
      <c r="D536" s="128"/>
      <c r="E536" s="128"/>
      <c r="F536" s="128"/>
      <c r="G536" s="128"/>
      <c r="H536" s="128"/>
      <c r="I536" s="271"/>
    </row>
    <row r="537">
      <c r="A537" s="272"/>
      <c r="B537" s="128"/>
      <c r="C537" s="128"/>
      <c r="D537" s="128"/>
      <c r="E537" s="128"/>
      <c r="F537" s="128"/>
      <c r="G537" s="128"/>
      <c r="H537" s="128"/>
      <c r="I537" s="271"/>
    </row>
    <row r="538">
      <c r="A538" s="272"/>
      <c r="B538" s="128"/>
      <c r="C538" s="128"/>
      <c r="D538" s="128"/>
      <c r="E538" s="128"/>
      <c r="F538" s="128"/>
      <c r="G538" s="128"/>
      <c r="H538" s="128"/>
      <c r="I538" s="271"/>
    </row>
    <row r="539">
      <c r="A539" s="272"/>
      <c r="B539" s="128"/>
      <c r="C539" s="128"/>
      <c r="D539" s="128"/>
      <c r="E539" s="128"/>
      <c r="F539" s="128"/>
      <c r="G539" s="128"/>
      <c r="H539" s="128"/>
      <c r="I539" s="271"/>
    </row>
    <row r="540">
      <c r="A540" s="272"/>
      <c r="B540" s="128"/>
      <c r="C540" s="128"/>
      <c r="D540" s="128"/>
      <c r="E540" s="128"/>
      <c r="F540" s="128"/>
      <c r="G540" s="128"/>
      <c r="H540" s="128"/>
      <c r="I540" s="271"/>
    </row>
    <row r="541">
      <c r="A541" s="272"/>
      <c r="B541" s="128"/>
      <c r="C541" s="128"/>
      <c r="D541" s="128"/>
      <c r="E541" s="128"/>
      <c r="F541" s="128"/>
      <c r="G541" s="128"/>
      <c r="H541" s="128"/>
      <c r="I541" s="271"/>
    </row>
    <row r="542">
      <c r="A542" s="272"/>
      <c r="B542" s="128"/>
      <c r="C542" s="128"/>
      <c r="D542" s="128"/>
      <c r="E542" s="128"/>
      <c r="F542" s="128"/>
      <c r="G542" s="128"/>
      <c r="H542" s="128"/>
      <c r="I542" s="271"/>
    </row>
    <row r="543">
      <c r="A543" s="272"/>
      <c r="B543" s="128"/>
      <c r="C543" s="128"/>
      <c r="D543" s="128"/>
      <c r="E543" s="128"/>
      <c r="F543" s="128"/>
      <c r="G543" s="128"/>
      <c r="H543" s="128"/>
      <c r="I543" s="271"/>
    </row>
    <row r="544">
      <c r="A544" s="272"/>
      <c r="B544" s="128"/>
      <c r="C544" s="128"/>
      <c r="D544" s="128"/>
      <c r="E544" s="128"/>
      <c r="F544" s="128"/>
      <c r="G544" s="128"/>
      <c r="H544" s="128"/>
      <c r="I544" s="271"/>
    </row>
    <row r="545">
      <c r="A545" s="272"/>
      <c r="B545" s="128"/>
      <c r="C545" s="128"/>
      <c r="D545" s="128"/>
      <c r="E545" s="128"/>
      <c r="F545" s="128"/>
      <c r="G545" s="128"/>
      <c r="H545" s="128"/>
      <c r="I545" s="271"/>
    </row>
    <row r="546">
      <c r="A546" s="272"/>
      <c r="B546" s="128"/>
      <c r="C546" s="128"/>
      <c r="D546" s="128"/>
      <c r="E546" s="128"/>
      <c r="F546" s="128"/>
      <c r="G546" s="128"/>
      <c r="H546" s="128"/>
      <c r="I546" s="271"/>
    </row>
    <row r="547">
      <c r="A547" s="272"/>
      <c r="B547" s="128"/>
      <c r="C547" s="128"/>
      <c r="D547" s="128"/>
      <c r="E547" s="128"/>
      <c r="F547" s="128"/>
      <c r="G547" s="128"/>
      <c r="H547" s="128"/>
      <c r="I547" s="271"/>
    </row>
    <row r="548">
      <c r="A548" s="272"/>
      <c r="B548" s="128"/>
      <c r="C548" s="128"/>
      <c r="D548" s="128"/>
      <c r="E548" s="128"/>
      <c r="F548" s="128"/>
      <c r="G548" s="128"/>
      <c r="H548" s="128"/>
      <c r="I548" s="271"/>
    </row>
    <row r="549">
      <c r="A549" s="272"/>
      <c r="B549" s="128"/>
      <c r="C549" s="128"/>
      <c r="D549" s="128"/>
      <c r="E549" s="128"/>
      <c r="F549" s="128"/>
      <c r="G549" s="128"/>
      <c r="H549" s="128"/>
      <c r="I549" s="271"/>
    </row>
    <row r="550">
      <c r="A550" s="272"/>
      <c r="B550" s="128"/>
      <c r="C550" s="128"/>
      <c r="D550" s="128"/>
      <c r="E550" s="128"/>
      <c r="F550" s="128"/>
      <c r="G550" s="128"/>
      <c r="H550" s="128"/>
      <c r="I550" s="271"/>
    </row>
    <row r="551">
      <c r="A551" s="272"/>
      <c r="B551" s="128"/>
      <c r="C551" s="128"/>
      <c r="D551" s="128"/>
      <c r="E551" s="128"/>
      <c r="F551" s="128"/>
      <c r="G551" s="128"/>
      <c r="H551" s="128"/>
      <c r="I551" s="271"/>
    </row>
    <row r="552">
      <c r="A552" s="272"/>
      <c r="B552" s="128"/>
      <c r="C552" s="128"/>
      <c r="D552" s="128"/>
      <c r="E552" s="128"/>
      <c r="F552" s="128"/>
      <c r="G552" s="128"/>
      <c r="H552" s="128"/>
      <c r="I552" s="271"/>
    </row>
    <row r="553">
      <c r="A553" s="272"/>
      <c r="B553" s="128"/>
      <c r="C553" s="128"/>
      <c r="D553" s="128"/>
      <c r="E553" s="128"/>
      <c r="F553" s="128"/>
      <c r="G553" s="128"/>
      <c r="H553" s="128"/>
      <c r="I553" s="271"/>
    </row>
    <row r="554">
      <c r="A554" s="272"/>
      <c r="B554" s="128"/>
      <c r="C554" s="128"/>
      <c r="D554" s="128"/>
      <c r="E554" s="128"/>
      <c r="F554" s="128"/>
      <c r="G554" s="128"/>
      <c r="H554" s="128"/>
      <c r="I554" s="271"/>
    </row>
    <row r="555">
      <c r="A555" s="272"/>
      <c r="B555" s="128"/>
      <c r="C555" s="128"/>
      <c r="D555" s="128"/>
      <c r="E555" s="128"/>
      <c r="F555" s="128"/>
      <c r="G555" s="128"/>
      <c r="H555" s="128"/>
      <c r="I555" s="271"/>
    </row>
    <row r="556">
      <c r="A556" s="272"/>
      <c r="B556" s="128"/>
      <c r="C556" s="128"/>
      <c r="D556" s="128"/>
      <c r="E556" s="128"/>
      <c r="F556" s="128"/>
      <c r="G556" s="128"/>
      <c r="H556" s="128"/>
      <c r="I556" s="271"/>
    </row>
    <row r="557">
      <c r="A557" s="272"/>
      <c r="B557" s="128"/>
      <c r="C557" s="128"/>
      <c r="D557" s="128"/>
      <c r="E557" s="128"/>
      <c r="F557" s="128"/>
      <c r="G557" s="128"/>
      <c r="H557" s="128"/>
      <c r="I557" s="271"/>
    </row>
    <row r="558">
      <c r="A558" s="272"/>
      <c r="B558" s="128"/>
      <c r="C558" s="128"/>
      <c r="D558" s="128"/>
      <c r="E558" s="128"/>
      <c r="F558" s="128"/>
      <c r="G558" s="128"/>
      <c r="H558" s="128"/>
      <c r="I558" s="271"/>
    </row>
    <row r="559">
      <c r="A559" s="272"/>
      <c r="B559" s="128"/>
      <c r="C559" s="128"/>
      <c r="D559" s="128"/>
      <c r="E559" s="128"/>
      <c r="F559" s="128"/>
      <c r="G559" s="128"/>
      <c r="H559" s="128"/>
      <c r="I559" s="271"/>
    </row>
    <row r="560">
      <c r="A560" s="272"/>
      <c r="B560" s="128"/>
      <c r="C560" s="128"/>
      <c r="D560" s="128"/>
      <c r="E560" s="128"/>
      <c r="F560" s="128"/>
      <c r="G560" s="128"/>
      <c r="H560" s="128"/>
      <c r="I560" s="271"/>
    </row>
    <row r="561">
      <c r="A561" s="272"/>
      <c r="B561" s="128"/>
      <c r="C561" s="128"/>
      <c r="D561" s="128"/>
      <c r="E561" s="128"/>
      <c r="F561" s="128"/>
      <c r="G561" s="128"/>
      <c r="H561" s="128"/>
      <c r="I561" s="271"/>
    </row>
    <row r="562">
      <c r="A562" s="272"/>
      <c r="B562" s="128"/>
      <c r="C562" s="128"/>
      <c r="D562" s="128"/>
      <c r="E562" s="128"/>
      <c r="F562" s="128"/>
      <c r="G562" s="128"/>
      <c r="H562" s="128"/>
      <c r="I562" s="271"/>
    </row>
    <row r="563">
      <c r="A563" s="272"/>
      <c r="B563" s="128"/>
      <c r="C563" s="128"/>
      <c r="D563" s="128"/>
      <c r="E563" s="128"/>
      <c r="F563" s="128"/>
      <c r="G563" s="128"/>
      <c r="H563" s="128"/>
      <c r="I563" s="271"/>
    </row>
    <row r="564">
      <c r="A564" s="272"/>
      <c r="B564" s="128"/>
      <c r="C564" s="128"/>
      <c r="D564" s="128"/>
      <c r="E564" s="128"/>
      <c r="F564" s="128"/>
      <c r="G564" s="128"/>
      <c r="H564" s="128"/>
      <c r="I564" s="271"/>
    </row>
    <row r="565">
      <c r="A565" s="272"/>
      <c r="B565" s="128"/>
      <c r="C565" s="128"/>
      <c r="D565" s="128"/>
      <c r="E565" s="128"/>
      <c r="F565" s="128"/>
      <c r="G565" s="128"/>
      <c r="H565" s="128"/>
      <c r="I565" s="271"/>
    </row>
    <row r="566">
      <c r="A566" s="272"/>
      <c r="B566" s="128"/>
      <c r="C566" s="128"/>
      <c r="D566" s="128"/>
      <c r="E566" s="128"/>
      <c r="F566" s="128"/>
      <c r="G566" s="128"/>
      <c r="H566" s="128"/>
      <c r="I566" s="271"/>
    </row>
    <row r="567">
      <c r="A567" s="272"/>
      <c r="B567" s="128"/>
      <c r="C567" s="128"/>
      <c r="D567" s="128"/>
      <c r="E567" s="128"/>
      <c r="F567" s="128"/>
      <c r="G567" s="128"/>
      <c r="H567" s="128"/>
      <c r="I567" s="271"/>
    </row>
    <row r="568">
      <c r="A568" s="272"/>
      <c r="B568" s="128"/>
      <c r="C568" s="128"/>
      <c r="D568" s="128"/>
      <c r="E568" s="128"/>
      <c r="F568" s="128"/>
      <c r="G568" s="128"/>
      <c r="H568" s="128"/>
      <c r="I568" s="271"/>
    </row>
    <row r="569">
      <c r="A569" s="272"/>
      <c r="B569" s="128"/>
      <c r="C569" s="128"/>
      <c r="D569" s="128"/>
      <c r="E569" s="128"/>
      <c r="F569" s="128"/>
      <c r="G569" s="128"/>
      <c r="H569" s="128"/>
      <c r="I569" s="271"/>
    </row>
    <row r="570">
      <c r="A570" s="272"/>
      <c r="B570" s="128"/>
      <c r="C570" s="128"/>
      <c r="D570" s="128"/>
      <c r="E570" s="128"/>
      <c r="F570" s="128"/>
      <c r="G570" s="128"/>
      <c r="H570" s="128"/>
      <c r="I570" s="271"/>
    </row>
    <row r="571">
      <c r="A571" s="272"/>
      <c r="B571" s="128"/>
      <c r="C571" s="128"/>
      <c r="D571" s="128"/>
      <c r="E571" s="128"/>
      <c r="F571" s="128"/>
      <c r="G571" s="128"/>
      <c r="H571" s="128"/>
      <c r="I571" s="271"/>
    </row>
    <row r="572">
      <c r="A572" s="272"/>
      <c r="B572" s="128"/>
      <c r="C572" s="128"/>
      <c r="D572" s="128"/>
      <c r="E572" s="128"/>
      <c r="F572" s="128"/>
      <c r="G572" s="128"/>
      <c r="H572" s="128"/>
      <c r="I572" s="271"/>
    </row>
    <row r="573">
      <c r="A573" s="272"/>
      <c r="B573" s="128"/>
      <c r="C573" s="128"/>
      <c r="D573" s="128"/>
      <c r="E573" s="128"/>
      <c r="F573" s="128"/>
      <c r="G573" s="128"/>
      <c r="H573" s="128"/>
      <c r="I573" s="271"/>
    </row>
    <row r="574">
      <c r="A574" s="272"/>
      <c r="B574" s="128"/>
      <c r="C574" s="128"/>
      <c r="D574" s="128"/>
      <c r="E574" s="128"/>
      <c r="F574" s="128"/>
      <c r="G574" s="128"/>
      <c r="H574" s="128"/>
      <c r="I574" s="271"/>
    </row>
    <row r="575">
      <c r="A575" s="272"/>
      <c r="B575" s="128"/>
      <c r="C575" s="128"/>
      <c r="D575" s="128"/>
      <c r="E575" s="128"/>
      <c r="F575" s="128"/>
      <c r="G575" s="128"/>
      <c r="H575" s="128"/>
      <c r="I575" s="271"/>
    </row>
    <row r="576">
      <c r="A576" s="272"/>
      <c r="B576" s="128"/>
      <c r="C576" s="128"/>
      <c r="D576" s="128"/>
      <c r="E576" s="128"/>
      <c r="F576" s="128"/>
      <c r="G576" s="128"/>
      <c r="H576" s="128"/>
      <c r="I576" s="271"/>
    </row>
    <row r="577">
      <c r="A577" s="272"/>
      <c r="B577" s="128"/>
      <c r="C577" s="128"/>
      <c r="D577" s="128"/>
      <c r="E577" s="128"/>
      <c r="F577" s="128"/>
      <c r="G577" s="128"/>
      <c r="H577" s="128"/>
      <c r="I577" s="271"/>
    </row>
    <row r="578">
      <c r="A578" s="272"/>
      <c r="B578" s="128"/>
      <c r="C578" s="128"/>
      <c r="D578" s="128"/>
      <c r="E578" s="128"/>
      <c r="F578" s="128"/>
      <c r="G578" s="128"/>
      <c r="H578" s="128"/>
      <c r="I578" s="271"/>
    </row>
    <row r="579">
      <c r="A579" s="272"/>
      <c r="B579" s="128"/>
      <c r="C579" s="128"/>
      <c r="D579" s="128"/>
      <c r="E579" s="128"/>
      <c r="F579" s="128"/>
      <c r="G579" s="128"/>
      <c r="H579" s="128"/>
      <c r="I579" s="271"/>
    </row>
    <row r="580">
      <c r="A580" s="272"/>
      <c r="B580" s="128"/>
      <c r="C580" s="128"/>
      <c r="D580" s="128"/>
      <c r="E580" s="128"/>
      <c r="F580" s="128"/>
      <c r="G580" s="128"/>
      <c r="H580" s="128"/>
      <c r="I580" s="271"/>
    </row>
    <row r="581">
      <c r="A581" s="272"/>
      <c r="B581" s="128"/>
      <c r="C581" s="128"/>
      <c r="D581" s="128"/>
      <c r="E581" s="128"/>
      <c r="F581" s="128"/>
      <c r="G581" s="128"/>
      <c r="H581" s="128"/>
      <c r="I581" s="271"/>
    </row>
    <row r="582">
      <c r="A582" s="272"/>
      <c r="B582" s="128"/>
      <c r="C582" s="128"/>
      <c r="D582" s="128"/>
      <c r="E582" s="128"/>
      <c r="F582" s="128"/>
      <c r="G582" s="128"/>
      <c r="H582" s="128"/>
      <c r="I582" s="271"/>
    </row>
    <row r="583">
      <c r="A583" s="272"/>
      <c r="B583" s="128"/>
      <c r="C583" s="128"/>
      <c r="D583" s="128"/>
      <c r="E583" s="128"/>
      <c r="F583" s="128"/>
      <c r="G583" s="128"/>
      <c r="H583" s="128"/>
      <c r="I583" s="271"/>
    </row>
    <row r="584">
      <c r="A584" s="272"/>
      <c r="B584" s="128"/>
      <c r="C584" s="128"/>
      <c r="D584" s="128"/>
      <c r="E584" s="128"/>
      <c r="F584" s="128"/>
      <c r="G584" s="128"/>
      <c r="H584" s="128"/>
      <c r="I584" s="271"/>
    </row>
    <row r="585">
      <c r="A585" s="272"/>
      <c r="B585" s="128"/>
      <c r="C585" s="128"/>
      <c r="D585" s="128"/>
      <c r="E585" s="128"/>
      <c r="F585" s="128"/>
      <c r="G585" s="128"/>
      <c r="H585" s="128"/>
      <c r="I585" s="271"/>
    </row>
    <row r="586">
      <c r="A586" s="272"/>
      <c r="B586" s="128"/>
      <c r="C586" s="128"/>
      <c r="D586" s="128"/>
      <c r="E586" s="128"/>
      <c r="F586" s="128"/>
      <c r="G586" s="128"/>
      <c r="H586" s="128"/>
      <c r="I586" s="271"/>
    </row>
    <row r="587">
      <c r="A587" s="272"/>
      <c r="B587" s="128"/>
      <c r="C587" s="128"/>
      <c r="D587" s="128"/>
      <c r="E587" s="128"/>
      <c r="F587" s="128"/>
      <c r="G587" s="128"/>
      <c r="H587" s="128"/>
      <c r="I587" s="271"/>
    </row>
    <row r="588">
      <c r="A588" s="272"/>
      <c r="B588" s="128"/>
      <c r="C588" s="128"/>
      <c r="D588" s="128"/>
      <c r="E588" s="128"/>
      <c r="F588" s="128"/>
      <c r="G588" s="128"/>
      <c r="H588" s="128"/>
      <c r="I588" s="271"/>
    </row>
    <row r="589">
      <c r="A589" s="272"/>
      <c r="B589" s="128"/>
      <c r="C589" s="128"/>
      <c r="D589" s="128"/>
      <c r="E589" s="128"/>
      <c r="F589" s="128"/>
      <c r="G589" s="128"/>
      <c r="H589" s="128"/>
      <c r="I589" s="271"/>
    </row>
    <row r="590">
      <c r="A590" s="272"/>
      <c r="B590" s="128"/>
      <c r="C590" s="128"/>
      <c r="D590" s="128"/>
      <c r="E590" s="128"/>
      <c r="F590" s="128"/>
      <c r="G590" s="128"/>
      <c r="H590" s="128"/>
      <c r="I590" s="271"/>
    </row>
    <row r="591">
      <c r="A591" s="272"/>
      <c r="B591" s="128"/>
      <c r="C591" s="128"/>
      <c r="D591" s="128"/>
      <c r="E591" s="128"/>
      <c r="F591" s="128"/>
      <c r="G591" s="128"/>
      <c r="H591" s="128"/>
      <c r="I591" s="271"/>
    </row>
    <row r="592">
      <c r="A592" s="272"/>
      <c r="B592" s="128"/>
      <c r="C592" s="128"/>
      <c r="D592" s="128"/>
      <c r="E592" s="128"/>
      <c r="F592" s="128"/>
      <c r="G592" s="128"/>
      <c r="H592" s="128"/>
      <c r="I592" s="271"/>
    </row>
    <row r="593">
      <c r="A593" s="272"/>
      <c r="B593" s="128"/>
      <c r="C593" s="128"/>
      <c r="D593" s="128"/>
      <c r="E593" s="128"/>
      <c r="F593" s="128"/>
      <c r="G593" s="128"/>
      <c r="H593" s="128"/>
      <c r="I593" s="271"/>
    </row>
    <row r="594">
      <c r="A594" s="272"/>
      <c r="B594" s="128"/>
      <c r="C594" s="128"/>
      <c r="D594" s="128"/>
      <c r="E594" s="128"/>
      <c r="F594" s="128"/>
      <c r="G594" s="128"/>
      <c r="H594" s="128"/>
      <c r="I594" s="271"/>
    </row>
    <row r="595">
      <c r="A595" s="272"/>
      <c r="B595" s="128"/>
      <c r="C595" s="128"/>
      <c r="D595" s="128"/>
      <c r="E595" s="128"/>
      <c r="F595" s="128"/>
      <c r="G595" s="128"/>
      <c r="H595" s="128"/>
      <c r="I595" s="271"/>
    </row>
    <row r="596">
      <c r="A596" s="272"/>
      <c r="B596" s="128"/>
      <c r="C596" s="128"/>
      <c r="D596" s="128"/>
      <c r="E596" s="128"/>
      <c r="F596" s="128"/>
      <c r="G596" s="128"/>
      <c r="H596" s="128"/>
      <c r="I596" s="271"/>
    </row>
    <row r="597">
      <c r="A597" s="272"/>
      <c r="B597" s="128"/>
      <c r="C597" s="128"/>
      <c r="D597" s="128"/>
      <c r="E597" s="128"/>
      <c r="F597" s="128"/>
      <c r="G597" s="128"/>
      <c r="H597" s="128"/>
      <c r="I597" s="271"/>
    </row>
    <row r="598">
      <c r="A598" s="272"/>
      <c r="B598" s="128"/>
      <c r="C598" s="128"/>
      <c r="D598" s="128"/>
      <c r="E598" s="128"/>
      <c r="F598" s="128"/>
      <c r="G598" s="128"/>
      <c r="H598" s="128"/>
      <c r="I598" s="271"/>
    </row>
    <row r="599">
      <c r="A599" s="272"/>
      <c r="B599" s="128"/>
      <c r="C599" s="128"/>
      <c r="D599" s="128"/>
      <c r="E599" s="128"/>
      <c r="F599" s="128"/>
      <c r="G599" s="128"/>
      <c r="H599" s="128"/>
      <c r="I599" s="271"/>
    </row>
    <row r="600">
      <c r="A600" s="272"/>
      <c r="B600" s="128"/>
      <c r="C600" s="128"/>
      <c r="D600" s="128"/>
      <c r="E600" s="128"/>
      <c r="F600" s="128"/>
      <c r="G600" s="128"/>
      <c r="H600" s="128"/>
      <c r="I600" s="271"/>
    </row>
    <row r="601">
      <c r="A601" s="272"/>
      <c r="B601" s="128"/>
      <c r="C601" s="128"/>
      <c r="D601" s="128"/>
      <c r="E601" s="128"/>
      <c r="F601" s="128"/>
      <c r="G601" s="128"/>
      <c r="H601" s="128"/>
      <c r="I601" s="271"/>
    </row>
    <row r="602">
      <c r="A602" s="272"/>
      <c r="B602" s="128"/>
      <c r="C602" s="128"/>
      <c r="D602" s="128"/>
      <c r="E602" s="128"/>
      <c r="F602" s="128"/>
      <c r="G602" s="128"/>
      <c r="H602" s="128"/>
      <c r="I602" s="271"/>
    </row>
    <row r="603">
      <c r="A603" s="272"/>
      <c r="B603" s="128"/>
      <c r="C603" s="128"/>
      <c r="D603" s="128"/>
      <c r="E603" s="128"/>
      <c r="F603" s="128"/>
      <c r="G603" s="128"/>
      <c r="H603" s="128"/>
      <c r="I603" s="271"/>
    </row>
    <row r="604">
      <c r="A604" s="272"/>
      <c r="B604" s="128"/>
      <c r="C604" s="128"/>
      <c r="D604" s="128"/>
      <c r="E604" s="128"/>
      <c r="F604" s="128"/>
      <c r="G604" s="128"/>
      <c r="H604" s="128"/>
      <c r="I604" s="271"/>
    </row>
    <row r="605">
      <c r="A605" s="272"/>
      <c r="B605" s="128"/>
      <c r="C605" s="128"/>
      <c r="D605" s="128"/>
      <c r="E605" s="128"/>
      <c r="F605" s="128"/>
      <c r="G605" s="128"/>
      <c r="H605" s="128"/>
      <c r="I605" s="271"/>
    </row>
    <row r="606">
      <c r="A606" s="272"/>
      <c r="B606" s="128"/>
      <c r="C606" s="128"/>
      <c r="D606" s="128"/>
      <c r="E606" s="128"/>
      <c r="F606" s="128"/>
      <c r="G606" s="128"/>
      <c r="H606" s="128"/>
      <c r="I606" s="271"/>
    </row>
    <row r="607">
      <c r="A607" s="272"/>
      <c r="B607" s="128"/>
      <c r="C607" s="128"/>
      <c r="D607" s="128"/>
      <c r="E607" s="128"/>
      <c r="F607" s="128"/>
      <c r="G607" s="128"/>
      <c r="H607" s="128"/>
      <c r="I607" s="271"/>
    </row>
    <row r="608">
      <c r="A608" s="272"/>
      <c r="B608" s="128"/>
      <c r="C608" s="128"/>
      <c r="D608" s="128"/>
      <c r="E608" s="128"/>
      <c r="F608" s="128"/>
      <c r="G608" s="128"/>
      <c r="H608" s="128"/>
      <c r="I608" s="271"/>
    </row>
    <row r="609">
      <c r="A609" s="272"/>
      <c r="B609" s="128"/>
      <c r="C609" s="128"/>
      <c r="D609" s="128"/>
      <c r="E609" s="128"/>
      <c r="F609" s="128"/>
      <c r="G609" s="128"/>
      <c r="H609" s="128"/>
      <c r="I609" s="271"/>
    </row>
    <row r="610">
      <c r="A610" s="272"/>
      <c r="B610" s="128"/>
      <c r="C610" s="128"/>
      <c r="D610" s="128"/>
      <c r="E610" s="128"/>
      <c r="F610" s="128"/>
      <c r="G610" s="128"/>
      <c r="H610" s="128"/>
      <c r="I610" s="271"/>
    </row>
    <row r="611">
      <c r="A611" s="272"/>
      <c r="B611" s="128"/>
      <c r="C611" s="128"/>
      <c r="D611" s="128"/>
      <c r="E611" s="128"/>
      <c r="F611" s="128"/>
      <c r="G611" s="128"/>
      <c r="H611" s="128"/>
      <c r="I611" s="271"/>
    </row>
    <row r="612">
      <c r="A612" s="272"/>
      <c r="B612" s="128"/>
      <c r="C612" s="128"/>
      <c r="D612" s="128"/>
      <c r="E612" s="128"/>
      <c r="F612" s="128"/>
      <c r="G612" s="128"/>
      <c r="H612" s="128"/>
      <c r="I612" s="271"/>
    </row>
    <row r="613">
      <c r="A613" s="272"/>
      <c r="B613" s="128"/>
      <c r="C613" s="128"/>
      <c r="D613" s="128"/>
      <c r="E613" s="128"/>
      <c r="F613" s="128"/>
      <c r="G613" s="128"/>
      <c r="H613" s="128"/>
      <c r="I613" s="271"/>
    </row>
    <row r="614">
      <c r="A614" s="272"/>
      <c r="B614" s="128"/>
      <c r="C614" s="128"/>
      <c r="D614" s="128"/>
      <c r="E614" s="128"/>
      <c r="F614" s="128"/>
      <c r="G614" s="128"/>
      <c r="H614" s="128"/>
      <c r="I614" s="271"/>
    </row>
    <row r="615">
      <c r="A615" s="272"/>
      <c r="B615" s="128"/>
      <c r="C615" s="128"/>
      <c r="D615" s="128"/>
      <c r="E615" s="128"/>
      <c r="F615" s="128"/>
      <c r="G615" s="128"/>
      <c r="H615" s="128"/>
      <c r="I615" s="271"/>
    </row>
    <row r="616">
      <c r="A616" s="272"/>
      <c r="B616" s="128"/>
      <c r="C616" s="128"/>
      <c r="D616" s="128"/>
      <c r="E616" s="128"/>
      <c r="F616" s="128"/>
      <c r="G616" s="128"/>
      <c r="H616" s="128"/>
      <c r="I616" s="271"/>
    </row>
    <row r="617">
      <c r="A617" s="272"/>
      <c r="B617" s="128"/>
      <c r="C617" s="128"/>
      <c r="D617" s="128"/>
      <c r="E617" s="128"/>
      <c r="F617" s="128"/>
      <c r="G617" s="128"/>
      <c r="H617" s="128"/>
      <c r="I617" s="271"/>
    </row>
    <row r="618">
      <c r="A618" s="272"/>
      <c r="B618" s="128"/>
      <c r="C618" s="128"/>
      <c r="D618" s="128"/>
      <c r="E618" s="128"/>
      <c r="F618" s="128"/>
      <c r="G618" s="128"/>
      <c r="H618" s="128"/>
      <c r="I618" s="271"/>
    </row>
    <row r="619">
      <c r="A619" s="272"/>
      <c r="B619" s="128"/>
      <c r="C619" s="128"/>
      <c r="D619" s="128"/>
      <c r="E619" s="128"/>
      <c r="F619" s="128"/>
      <c r="G619" s="128"/>
      <c r="H619" s="128"/>
      <c r="I619" s="271"/>
    </row>
    <row r="620">
      <c r="A620" s="272"/>
      <c r="B620" s="128"/>
      <c r="C620" s="128"/>
      <c r="D620" s="128"/>
      <c r="E620" s="128"/>
      <c r="F620" s="128"/>
      <c r="G620" s="128"/>
      <c r="H620" s="128"/>
      <c r="I620" s="271"/>
    </row>
    <row r="621">
      <c r="A621" s="272"/>
      <c r="B621" s="128"/>
      <c r="C621" s="128"/>
      <c r="D621" s="128"/>
      <c r="E621" s="128"/>
      <c r="F621" s="128"/>
      <c r="G621" s="128"/>
      <c r="H621" s="128"/>
      <c r="I621" s="271"/>
    </row>
    <row r="622">
      <c r="A622" s="272"/>
      <c r="B622" s="128"/>
      <c r="C622" s="128"/>
      <c r="D622" s="128"/>
      <c r="E622" s="128"/>
      <c r="F622" s="128"/>
      <c r="G622" s="128"/>
      <c r="H622" s="128"/>
      <c r="I622" s="271"/>
    </row>
    <row r="623">
      <c r="A623" s="272"/>
      <c r="B623" s="128"/>
      <c r="C623" s="128"/>
      <c r="D623" s="128"/>
      <c r="E623" s="128"/>
      <c r="F623" s="128"/>
      <c r="G623" s="128"/>
      <c r="H623" s="128"/>
      <c r="I623" s="271"/>
    </row>
    <row r="624">
      <c r="A624" s="272"/>
      <c r="B624" s="128"/>
      <c r="C624" s="128"/>
      <c r="D624" s="128"/>
      <c r="E624" s="128"/>
      <c r="F624" s="128"/>
      <c r="G624" s="128"/>
      <c r="H624" s="128"/>
      <c r="I624" s="271"/>
    </row>
    <row r="625">
      <c r="A625" s="272"/>
      <c r="B625" s="128"/>
      <c r="C625" s="128"/>
      <c r="D625" s="128"/>
      <c r="E625" s="128"/>
      <c r="F625" s="128"/>
      <c r="G625" s="128"/>
      <c r="H625" s="128"/>
      <c r="I625" s="271"/>
    </row>
    <row r="626">
      <c r="A626" s="272"/>
      <c r="B626" s="128"/>
      <c r="C626" s="128"/>
      <c r="D626" s="128"/>
      <c r="E626" s="128"/>
      <c r="F626" s="128"/>
      <c r="G626" s="128"/>
      <c r="H626" s="128"/>
      <c r="I626" s="271"/>
    </row>
    <row r="627">
      <c r="A627" s="272"/>
      <c r="B627" s="128"/>
      <c r="C627" s="128"/>
      <c r="D627" s="128"/>
      <c r="E627" s="128"/>
      <c r="F627" s="128"/>
      <c r="G627" s="128"/>
      <c r="H627" s="128"/>
      <c r="I627" s="271"/>
    </row>
    <row r="628">
      <c r="A628" s="272"/>
      <c r="B628" s="128"/>
      <c r="C628" s="128"/>
      <c r="D628" s="128"/>
      <c r="E628" s="128"/>
      <c r="F628" s="128"/>
      <c r="G628" s="128"/>
      <c r="H628" s="128"/>
      <c r="I628" s="271"/>
    </row>
    <row r="629">
      <c r="A629" s="272"/>
      <c r="B629" s="128"/>
      <c r="C629" s="128"/>
      <c r="D629" s="128"/>
      <c r="E629" s="128"/>
      <c r="F629" s="128"/>
      <c r="G629" s="128"/>
      <c r="H629" s="128"/>
      <c r="I629" s="271"/>
    </row>
    <row r="630">
      <c r="A630" s="272"/>
      <c r="B630" s="128"/>
      <c r="C630" s="128"/>
      <c r="D630" s="128"/>
      <c r="E630" s="128"/>
      <c r="F630" s="128"/>
      <c r="G630" s="128"/>
      <c r="H630" s="128"/>
      <c r="I630" s="271"/>
    </row>
    <row r="631">
      <c r="A631" s="272"/>
      <c r="B631" s="128"/>
      <c r="C631" s="128"/>
      <c r="D631" s="128"/>
      <c r="E631" s="128"/>
      <c r="F631" s="128"/>
      <c r="G631" s="128"/>
      <c r="H631" s="128"/>
      <c r="I631" s="271"/>
    </row>
    <row r="632">
      <c r="A632" s="272"/>
      <c r="B632" s="128"/>
      <c r="C632" s="128"/>
      <c r="D632" s="128"/>
      <c r="E632" s="128"/>
      <c r="F632" s="128"/>
      <c r="G632" s="128"/>
      <c r="H632" s="128"/>
      <c r="I632" s="271"/>
    </row>
    <row r="633">
      <c r="A633" s="272"/>
      <c r="B633" s="128"/>
      <c r="C633" s="128"/>
      <c r="D633" s="128"/>
      <c r="E633" s="128"/>
      <c r="F633" s="128"/>
      <c r="G633" s="128"/>
      <c r="H633" s="128"/>
      <c r="I633" s="271"/>
    </row>
    <row r="634">
      <c r="A634" s="272"/>
      <c r="B634" s="128"/>
      <c r="C634" s="128"/>
      <c r="D634" s="128"/>
      <c r="E634" s="128"/>
      <c r="F634" s="128"/>
      <c r="G634" s="128"/>
      <c r="H634" s="128"/>
      <c r="I634" s="271"/>
    </row>
    <row r="635">
      <c r="A635" s="272"/>
      <c r="B635" s="128"/>
      <c r="C635" s="128"/>
      <c r="D635" s="128"/>
      <c r="E635" s="128"/>
      <c r="F635" s="128"/>
      <c r="G635" s="128"/>
      <c r="H635" s="128"/>
      <c r="I635" s="271"/>
    </row>
    <row r="636">
      <c r="A636" s="272"/>
      <c r="B636" s="128"/>
      <c r="C636" s="128"/>
      <c r="D636" s="128"/>
      <c r="E636" s="128"/>
      <c r="F636" s="128"/>
      <c r="G636" s="128"/>
      <c r="H636" s="128"/>
      <c r="I636" s="271"/>
    </row>
    <row r="637">
      <c r="A637" s="272"/>
      <c r="B637" s="128"/>
      <c r="C637" s="128"/>
      <c r="D637" s="128"/>
      <c r="E637" s="128"/>
      <c r="F637" s="128"/>
      <c r="G637" s="128"/>
      <c r="H637" s="128"/>
      <c r="I637" s="271"/>
    </row>
    <row r="638">
      <c r="A638" s="272"/>
      <c r="B638" s="128"/>
      <c r="C638" s="128"/>
      <c r="D638" s="128"/>
      <c r="E638" s="128"/>
      <c r="F638" s="128"/>
      <c r="G638" s="128"/>
      <c r="H638" s="128"/>
      <c r="I638" s="271"/>
    </row>
    <row r="639">
      <c r="A639" s="272"/>
      <c r="B639" s="128"/>
      <c r="C639" s="128"/>
      <c r="D639" s="128"/>
      <c r="E639" s="128"/>
      <c r="F639" s="128"/>
      <c r="G639" s="128"/>
      <c r="H639" s="128"/>
      <c r="I639" s="271"/>
    </row>
    <row r="640">
      <c r="A640" s="272"/>
      <c r="B640" s="128"/>
      <c r="C640" s="128"/>
      <c r="D640" s="128"/>
      <c r="E640" s="128"/>
      <c r="F640" s="128"/>
      <c r="G640" s="128"/>
      <c r="H640" s="128"/>
      <c r="I640" s="271"/>
    </row>
    <row r="641">
      <c r="A641" s="272"/>
      <c r="B641" s="128"/>
      <c r="C641" s="128"/>
      <c r="D641" s="128"/>
      <c r="E641" s="128"/>
      <c r="F641" s="128"/>
      <c r="G641" s="128"/>
      <c r="H641" s="128"/>
      <c r="I641" s="271"/>
    </row>
    <row r="642">
      <c r="A642" s="272"/>
      <c r="B642" s="128"/>
      <c r="C642" s="128"/>
      <c r="D642" s="128"/>
      <c r="E642" s="128"/>
      <c r="F642" s="128"/>
      <c r="G642" s="128"/>
      <c r="H642" s="128"/>
      <c r="I642" s="271"/>
    </row>
    <row r="643">
      <c r="A643" s="272"/>
      <c r="B643" s="128"/>
      <c r="C643" s="128"/>
      <c r="D643" s="128"/>
      <c r="E643" s="128"/>
      <c r="F643" s="128"/>
      <c r="G643" s="128"/>
      <c r="H643" s="128"/>
      <c r="I643" s="271"/>
    </row>
    <row r="644">
      <c r="A644" s="272"/>
      <c r="B644" s="128"/>
      <c r="C644" s="128"/>
      <c r="D644" s="128"/>
      <c r="E644" s="128"/>
      <c r="F644" s="128"/>
      <c r="G644" s="128"/>
      <c r="H644" s="128"/>
      <c r="I644" s="271"/>
    </row>
    <row r="645">
      <c r="A645" s="272"/>
      <c r="B645" s="128"/>
      <c r="C645" s="128"/>
      <c r="D645" s="128"/>
      <c r="E645" s="128"/>
      <c r="F645" s="128"/>
      <c r="G645" s="128"/>
      <c r="H645" s="128"/>
      <c r="I645" s="271"/>
    </row>
    <row r="646">
      <c r="A646" s="272"/>
      <c r="B646" s="128"/>
      <c r="C646" s="128"/>
      <c r="D646" s="128"/>
      <c r="E646" s="128"/>
      <c r="F646" s="128"/>
      <c r="G646" s="128"/>
      <c r="H646" s="128"/>
      <c r="I646" s="271"/>
    </row>
    <row r="647">
      <c r="A647" s="272"/>
      <c r="B647" s="128"/>
      <c r="C647" s="128"/>
      <c r="D647" s="128"/>
      <c r="E647" s="128"/>
      <c r="F647" s="128"/>
      <c r="G647" s="128"/>
      <c r="H647" s="128"/>
      <c r="I647" s="271"/>
    </row>
    <row r="648">
      <c r="A648" s="272"/>
      <c r="B648" s="128"/>
      <c r="C648" s="128"/>
      <c r="D648" s="128"/>
      <c r="E648" s="128"/>
      <c r="F648" s="128"/>
      <c r="G648" s="128"/>
      <c r="H648" s="128"/>
      <c r="I648" s="271"/>
    </row>
    <row r="649">
      <c r="A649" s="272"/>
      <c r="B649" s="128"/>
      <c r="C649" s="128"/>
      <c r="D649" s="128"/>
      <c r="E649" s="128"/>
      <c r="F649" s="128"/>
      <c r="G649" s="128"/>
      <c r="H649" s="128"/>
      <c r="I649" s="271"/>
    </row>
    <row r="650">
      <c r="A650" s="272"/>
      <c r="B650" s="128"/>
      <c r="C650" s="128"/>
      <c r="D650" s="128"/>
      <c r="E650" s="128"/>
      <c r="F650" s="128"/>
      <c r="G650" s="128"/>
      <c r="H650" s="128"/>
      <c r="I650" s="271"/>
    </row>
    <row r="651">
      <c r="A651" s="272"/>
      <c r="B651" s="128"/>
      <c r="C651" s="128"/>
      <c r="D651" s="128"/>
      <c r="E651" s="128"/>
      <c r="F651" s="128"/>
      <c r="G651" s="128"/>
      <c r="H651" s="128"/>
      <c r="I651" s="271"/>
    </row>
    <row r="652">
      <c r="A652" s="272"/>
      <c r="B652" s="128"/>
      <c r="C652" s="128"/>
      <c r="D652" s="128"/>
      <c r="E652" s="128"/>
      <c r="F652" s="128"/>
      <c r="G652" s="128"/>
      <c r="H652" s="128"/>
      <c r="I652" s="271"/>
    </row>
    <row r="653">
      <c r="A653" s="272"/>
      <c r="B653" s="128"/>
      <c r="C653" s="128"/>
      <c r="D653" s="128"/>
      <c r="E653" s="128"/>
      <c r="F653" s="128"/>
      <c r="G653" s="128"/>
      <c r="H653" s="128"/>
      <c r="I653" s="271"/>
    </row>
    <row r="654">
      <c r="A654" s="272"/>
      <c r="B654" s="128"/>
      <c r="C654" s="128"/>
      <c r="D654" s="128"/>
      <c r="E654" s="128"/>
      <c r="F654" s="128"/>
      <c r="G654" s="128"/>
      <c r="H654" s="128"/>
      <c r="I654" s="271"/>
    </row>
    <row r="655">
      <c r="A655" s="272"/>
      <c r="B655" s="128"/>
      <c r="C655" s="128"/>
      <c r="D655" s="128"/>
      <c r="E655" s="128"/>
      <c r="F655" s="128"/>
      <c r="G655" s="128"/>
      <c r="H655" s="128"/>
      <c r="I655" s="271"/>
    </row>
    <row r="656">
      <c r="A656" s="272"/>
      <c r="B656" s="128"/>
      <c r="C656" s="128"/>
      <c r="D656" s="128"/>
      <c r="E656" s="128"/>
      <c r="F656" s="128"/>
      <c r="G656" s="128"/>
      <c r="H656" s="128"/>
      <c r="I656" s="271"/>
    </row>
    <row r="657">
      <c r="A657" s="272"/>
      <c r="B657" s="128"/>
      <c r="C657" s="128"/>
      <c r="D657" s="128"/>
      <c r="E657" s="128"/>
      <c r="F657" s="128"/>
      <c r="G657" s="128"/>
      <c r="H657" s="128"/>
      <c r="I657" s="271"/>
    </row>
    <row r="658">
      <c r="A658" s="272"/>
      <c r="B658" s="128"/>
      <c r="C658" s="128"/>
      <c r="D658" s="128"/>
      <c r="E658" s="128"/>
      <c r="F658" s="128"/>
      <c r="G658" s="128"/>
      <c r="H658" s="128"/>
      <c r="I658" s="271"/>
    </row>
    <row r="659">
      <c r="A659" s="272"/>
      <c r="B659" s="128"/>
      <c r="C659" s="128"/>
      <c r="D659" s="128"/>
      <c r="E659" s="128"/>
      <c r="F659" s="128"/>
      <c r="G659" s="128"/>
      <c r="H659" s="128"/>
      <c r="I659" s="271"/>
    </row>
    <row r="660">
      <c r="A660" s="272"/>
      <c r="B660" s="128"/>
      <c r="C660" s="128"/>
      <c r="D660" s="128"/>
      <c r="E660" s="128"/>
      <c r="F660" s="128"/>
      <c r="G660" s="128"/>
      <c r="H660" s="128"/>
      <c r="I660" s="271"/>
    </row>
    <row r="661">
      <c r="A661" s="272"/>
      <c r="B661" s="128"/>
      <c r="C661" s="128"/>
      <c r="D661" s="128"/>
      <c r="E661" s="128"/>
      <c r="F661" s="128"/>
      <c r="G661" s="128"/>
      <c r="H661" s="128"/>
      <c r="I661" s="271"/>
    </row>
    <row r="662">
      <c r="A662" s="272"/>
      <c r="B662" s="128"/>
      <c r="C662" s="128"/>
      <c r="D662" s="128"/>
      <c r="E662" s="128"/>
      <c r="F662" s="128"/>
      <c r="G662" s="128"/>
      <c r="H662" s="128"/>
      <c r="I662" s="271"/>
    </row>
    <row r="663">
      <c r="A663" s="272"/>
      <c r="B663" s="128"/>
      <c r="C663" s="128"/>
      <c r="D663" s="128"/>
      <c r="E663" s="128"/>
      <c r="F663" s="128"/>
      <c r="G663" s="128"/>
      <c r="H663" s="128"/>
      <c r="I663" s="271"/>
    </row>
    <row r="664">
      <c r="A664" s="272"/>
      <c r="B664" s="128"/>
      <c r="C664" s="128"/>
      <c r="D664" s="128"/>
      <c r="E664" s="128"/>
      <c r="F664" s="128"/>
      <c r="G664" s="128"/>
      <c r="H664" s="128"/>
      <c r="I664" s="271"/>
    </row>
    <row r="665">
      <c r="A665" s="272"/>
      <c r="B665" s="128"/>
      <c r="C665" s="128"/>
      <c r="D665" s="128"/>
      <c r="E665" s="128"/>
      <c r="F665" s="128"/>
      <c r="G665" s="128"/>
      <c r="H665" s="128"/>
      <c r="I665" s="271"/>
    </row>
    <row r="666">
      <c r="A666" s="272"/>
      <c r="B666" s="128"/>
      <c r="C666" s="128"/>
      <c r="D666" s="128"/>
      <c r="E666" s="128"/>
      <c r="F666" s="128"/>
      <c r="G666" s="128"/>
      <c r="H666" s="128"/>
      <c r="I666" s="271"/>
    </row>
    <row r="667">
      <c r="A667" s="272"/>
      <c r="B667" s="128"/>
      <c r="C667" s="128"/>
      <c r="D667" s="128"/>
      <c r="E667" s="128"/>
      <c r="F667" s="128"/>
      <c r="G667" s="128"/>
      <c r="H667" s="128"/>
      <c r="I667" s="271"/>
    </row>
    <row r="668">
      <c r="A668" s="272"/>
      <c r="B668" s="128"/>
      <c r="C668" s="128"/>
      <c r="D668" s="128"/>
      <c r="E668" s="128"/>
      <c r="F668" s="128"/>
      <c r="G668" s="128"/>
      <c r="H668" s="128"/>
      <c r="I668" s="271"/>
    </row>
    <row r="669">
      <c r="A669" s="272"/>
      <c r="B669" s="128"/>
      <c r="C669" s="128"/>
      <c r="D669" s="128"/>
      <c r="E669" s="128"/>
      <c r="F669" s="128"/>
      <c r="G669" s="128"/>
      <c r="H669" s="128"/>
      <c r="I669" s="271"/>
    </row>
    <row r="670">
      <c r="A670" s="272"/>
      <c r="B670" s="128"/>
      <c r="C670" s="128"/>
      <c r="D670" s="128"/>
      <c r="E670" s="128"/>
      <c r="F670" s="128"/>
      <c r="G670" s="128"/>
      <c r="H670" s="128"/>
      <c r="I670" s="271"/>
    </row>
    <row r="671">
      <c r="A671" s="272"/>
      <c r="B671" s="128"/>
      <c r="C671" s="128"/>
      <c r="D671" s="128"/>
      <c r="E671" s="128"/>
      <c r="F671" s="128"/>
      <c r="G671" s="128"/>
      <c r="H671" s="128"/>
      <c r="I671" s="271"/>
    </row>
    <row r="672">
      <c r="A672" s="272"/>
      <c r="B672" s="128"/>
      <c r="C672" s="128"/>
      <c r="D672" s="128"/>
      <c r="E672" s="128"/>
      <c r="F672" s="128"/>
      <c r="G672" s="128"/>
      <c r="H672" s="128"/>
      <c r="I672" s="271"/>
    </row>
    <row r="673">
      <c r="A673" s="272"/>
      <c r="B673" s="128"/>
      <c r="C673" s="128"/>
      <c r="D673" s="128"/>
      <c r="E673" s="128"/>
      <c r="F673" s="128"/>
      <c r="G673" s="128"/>
      <c r="H673" s="128"/>
      <c r="I673" s="271"/>
    </row>
    <row r="674">
      <c r="A674" s="272"/>
      <c r="B674" s="128"/>
      <c r="C674" s="128"/>
      <c r="D674" s="128"/>
      <c r="E674" s="128"/>
      <c r="F674" s="128"/>
      <c r="G674" s="128"/>
      <c r="H674" s="128"/>
      <c r="I674" s="271"/>
    </row>
    <row r="675">
      <c r="A675" s="272"/>
      <c r="B675" s="128"/>
      <c r="C675" s="128"/>
      <c r="D675" s="128"/>
      <c r="E675" s="128"/>
      <c r="F675" s="128"/>
      <c r="G675" s="128"/>
      <c r="H675" s="128"/>
      <c r="I675" s="271"/>
    </row>
    <row r="676">
      <c r="A676" s="272"/>
      <c r="B676" s="128"/>
      <c r="C676" s="128"/>
      <c r="D676" s="128"/>
      <c r="E676" s="128"/>
      <c r="F676" s="128"/>
      <c r="G676" s="128"/>
      <c r="H676" s="128"/>
      <c r="I676" s="271"/>
    </row>
    <row r="677">
      <c r="A677" s="272"/>
      <c r="B677" s="128"/>
      <c r="C677" s="128"/>
      <c r="D677" s="128"/>
      <c r="E677" s="128"/>
      <c r="F677" s="128"/>
      <c r="G677" s="128"/>
      <c r="H677" s="128"/>
      <c r="I677" s="271"/>
    </row>
    <row r="678">
      <c r="A678" s="272"/>
      <c r="B678" s="128"/>
      <c r="C678" s="128"/>
      <c r="D678" s="128"/>
      <c r="E678" s="128"/>
      <c r="F678" s="128"/>
      <c r="G678" s="128"/>
      <c r="H678" s="128"/>
      <c r="I678" s="271"/>
    </row>
    <row r="679">
      <c r="A679" s="272"/>
      <c r="B679" s="128"/>
      <c r="C679" s="128"/>
      <c r="D679" s="128"/>
      <c r="E679" s="128"/>
      <c r="F679" s="128"/>
      <c r="G679" s="128"/>
      <c r="H679" s="128"/>
      <c r="I679" s="271"/>
    </row>
    <row r="680">
      <c r="A680" s="272"/>
      <c r="B680" s="128"/>
      <c r="C680" s="128"/>
      <c r="D680" s="128"/>
      <c r="E680" s="128"/>
      <c r="F680" s="128"/>
      <c r="G680" s="128"/>
      <c r="H680" s="128"/>
      <c r="I680" s="271"/>
    </row>
    <row r="681">
      <c r="A681" s="272"/>
      <c r="B681" s="128"/>
      <c r="C681" s="128"/>
      <c r="D681" s="128"/>
      <c r="E681" s="128"/>
      <c r="F681" s="128"/>
      <c r="G681" s="128"/>
      <c r="H681" s="128"/>
      <c r="I681" s="271"/>
    </row>
    <row r="682">
      <c r="A682" s="272"/>
      <c r="B682" s="128"/>
      <c r="C682" s="128"/>
      <c r="D682" s="128"/>
      <c r="E682" s="128"/>
      <c r="F682" s="128"/>
      <c r="G682" s="128"/>
      <c r="H682" s="128"/>
      <c r="I682" s="271"/>
    </row>
    <row r="683">
      <c r="A683" s="272"/>
      <c r="B683" s="128"/>
      <c r="C683" s="128"/>
      <c r="D683" s="128"/>
      <c r="E683" s="128"/>
      <c r="F683" s="128"/>
      <c r="G683" s="128"/>
      <c r="H683" s="128"/>
      <c r="I683" s="271"/>
    </row>
    <row r="684">
      <c r="A684" s="272"/>
      <c r="B684" s="128"/>
      <c r="C684" s="128"/>
      <c r="D684" s="128"/>
      <c r="E684" s="128"/>
      <c r="F684" s="128"/>
      <c r="G684" s="128"/>
      <c r="H684" s="128"/>
      <c r="I684" s="271"/>
    </row>
    <row r="685">
      <c r="A685" s="272"/>
      <c r="B685" s="128"/>
      <c r="C685" s="128"/>
      <c r="D685" s="128"/>
      <c r="E685" s="128"/>
      <c r="F685" s="128"/>
      <c r="G685" s="128"/>
      <c r="H685" s="128"/>
      <c r="I685" s="271"/>
    </row>
    <row r="686">
      <c r="A686" s="272"/>
      <c r="B686" s="128"/>
      <c r="C686" s="128"/>
      <c r="D686" s="128"/>
      <c r="E686" s="128"/>
      <c r="F686" s="128"/>
      <c r="G686" s="128"/>
      <c r="H686" s="128"/>
      <c r="I686" s="271"/>
    </row>
    <row r="687">
      <c r="A687" s="272"/>
      <c r="B687" s="128"/>
      <c r="C687" s="128"/>
      <c r="D687" s="128"/>
      <c r="E687" s="128"/>
      <c r="F687" s="128"/>
      <c r="G687" s="128"/>
      <c r="H687" s="128"/>
      <c r="I687" s="271"/>
    </row>
    <row r="688">
      <c r="A688" s="272"/>
      <c r="B688" s="128"/>
      <c r="C688" s="128"/>
      <c r="D688" s="128"/>
      <c r="E688" s="128"/>
      <c r="F688" s="128"/>
      <c r="G688" s="128"/>
      <c r="H688" s="128"/>
      <c r="I688" s="271"/>
    </row>
    <row r="689">
      <c r="A689" s="272"/>
      <c r="B689" s="128"/>
      <c r="C689" s="128"/>
      <c r="D689" s="128"/>
      <c r="E689" s="128"/>
      <c r="F689" s="128"/>
      <c r="G689" s="128"/>
      <c r="H689" s="128"/>
      <c r="I689" s="271"/>
    </row>
    <row r="690">
      <c r="A690" s="272"/>
      <c r="B690" s="128"/>
      <c r="C690" s="128"/>
      <c r="D690" s="128"/>
      <c r="E690" s="128"/>
      <c r="F690" s="128"/>
      <c r="G690" s="128"/>
      <c r="H690" s="128"/>
      <c r="I690" s="271"/>
    </row>
    <row r="691">
      <c r="A691" s="272"/>
      <c r="B691" s="128"/>
      <c r="C691" s="128"/>
      <c r="D691" s="128"/>
      <c r="E691" s="128"/>
      <c r="F691" s="128"/>
      <c r="G691" s="128"/>
      <c r="H691" s="128"/>
      <c r="I691" s="271"/>
    </row>
    <row r="692">
      <c r="A692" s="272"/>
      <c r="B692" s="128"/>
      <c r="C692" s="128"/>
      <c r="D692" s="128"/>
      <c r="E692" s="128"/>
      <c r="F692" s="128"/>
      <c r="G692" s="128"/>
      <c r="H692" s="128"/>
      <c r="I692" s="271"/>
    </row>
    <row r="693">
      <c r="A693" s="272"/>
      <c r="B693" s="128"/>
      <c r="C693" s="128"/>
      <c r="D693" s="128"/>
      <c r="E693" s="128"/>
      <c r="F693" s="128"/>
      <c r="G693" s="128"/>
      <c r="H693" s="128"/>
      <c r="I693" s="271"/>
    </row>
    <row r="694">
      <c r="A694" s="272"/>
      <c r="B694" s="128"/>
      <c r="C694" s="128"/>
      <c r="D694" s="128"/>
      <c r="E694" s="128"/>
      <c r="F694" s="128"/>
      <c r="G694" s="128"/>
      <c r="H694" s="128"/>
      <c r="I694" s="271"/>
    </row>
    <row r="695">
      <c r="A695" s="272"/>
      <c r="B695" s="128"/>
      <c r="C695" s="128"/>
      <c r="D695" s="128"/>
      <c r="E695" s="128"/>
      <c r="F695" s="128"/>
      <c r="G695" s="128"/>
      <c r="H695" s="128"/>
      <c r="I695" s="271"/>
    </row>
    <row r="696">
      <c r="A696" s="272"/>
      <c r="B696" s="128"/>
      <c r="C696" s="128"/>
      <c r="D696" s="128"/>
      <c r="E696" s="128"/>
      <c r="F696" s="128"/>
      <c r="G696" s="128"/>
      <c r="H696" s="128"/>
      <c r="I696" s="271"/>
    </row>
    <row r="697">
      <c r="A697" s="272"/>
      <c r="B697" s="128"/>
      <c r="C697" s="128"/>
      <c r="D697" s="128"/>
      <c r="E697" s="128"/>
      <c r="F697" s="128"/>
      <c r="G697" s="128"/>
      <c r="H697" s="128"/>
      <c r="I697" s="271"/>
    </row>
    <row r="698">
      <c r="A698" s="272"/>
      <c r="B698" s="128"/>
      <c r="C698" s="128"/>
      <c r="D698" s="128"/>
      <c r="E698" s="128"/>
      <c r="F698" s="128"/>
      <c r="G698" s="128"/>
      <c r="H698" s="128"/>
      <c r="I698" s="271"/>
    </row>
    <row r="699">
      <c r="A699" s="272"/>
      <c r="B699" s="128"/>
      <c r="C699" s="128"/>
      <c r="D699" s="128"/>
      <c r="E699" s="128"/>
      <c r="F699" s="128"/>
      <c r="G699" s="128"/>
      <c r="H699" s="128"/>
      <c r="I699" s="271"/>
    </row>
    <row r="700">
      <c r="A700" s="272"/>
      <c r="B700" s="128"/>
      <c r="C700" s="128"/>
      <c r="D700" s="128"/>
      <c r="E700" s="128"/>
      <c r="F700" s="128"/>
      <c r="G700" s="128"/>
      <c r="H700" s="128"/>
      <c r="I700" s="271"/>
    </row>
    <row r="701">
      <c r="A701" s="272"/>
      <c r="B701" s="128"/>
      <c r="C701" s="128"/>
      <c r="D701" s="128"/>
      <c r="E701" s="128"/>
      <c r="F701" s="128"/>
      <c r="G701" s="128"/>
      <c r="H701" s="128"/>
      <c r="I701" s="271"/>
    </row>
    <row r="702">
      <c r="A702" s="272"/>
      <c r="B702" s="128"/>
      <c r="C702" s="128"/>
      <c r="D702" s="128"/>
      <c r="E702" s="128"/>
      <c r="F702" s="128"/>
      <c r="G702" s="128"/>
      <c r="H702" s="128"/>
      <c r="I702" s="271"/>
    </row>
    <row r="703">
      <c r="A703" s="272"/>
      <c r="B703" s="128"/>
      <c r="C703" s="128"/>
      <c r="D703" s="128"/>
      <c r="E703" s="128"/>
      <c r="F703" s="128"/>
      <c r="G703" s="128"/>
      <c r="H703" s="128"/>
      <c r="I703" s="271"/>
    </row>
    <row r="704">
      <c r="A704" s="272"/>
      <c r="B704" s="128"/>
      <c r="C704" s="128"/>
      <c r="D704" s="128"/>
      <c r="E704" s="128"/>
      <c r="F704" s="128"/>
      <c r="G704" s="128"/>
      <c r="H704" s="128"/>
      <c r="I704" s="271"/>
    </row>
    <row r="705">
      <c r="A705" s="272"/>
      <c r="B705" s="128"/>
      <c r="C705" s="128"/>
      <c r="D705" s="128"/>
      <c r="E705" s="128"/>
      <c r="F705" s="128"/>
      <c r="G705" s="128"/>
      <c r="H705" s="128"/>
      <c r="I705" s="271"/>
    </row>
    <row r="706">
      <c r="A706" s="272"/>
      <c r="B706" s="128"/>
      <c r="C706" s="128"/>
      <c r="D706" s="128"/>
      <c r="E706" s="128"/>
      <c r="F706" s="128"/>
      <c r="G706" s="128"/>
      <c r="H706" s="128"/>
      <c r="I706" s="271"/>
    </row>
    <row r="707">
      <c r="A707" s="272"/>
      <c r="B707" s="128"/>
      <c r="C707" s="128"/>
      <c r="D707" s="128"/>
      <c r="E707" s="128"/>
      <c r="F707" s="128"/>
      <c r="G707" s="128"/>
      <c r="H707" s="128"/>
      <c r="I707" s="271"/>
    </row>
    <row r="708">
      <c r="A708" s="272"/>
      <c r="B708" s="128"/>
      <c r="C708" s="128"/>
      <c r="D708" s="128"/>
      <c r="E708" s="128"/>
      <c r="F708" s="128"/>
      <c r="G708" s="128"/>
      <c r="H708" s="128"/>
      <c r="I708" s="271"/>
    </row>
    <row r="709">
      <c r="A709" s="272"/>
      <c r="B709" s="128"/>
      <c r="C709" s="128"/>
      <c r="D709" s="128"/>
      <c r="E709" s="128"/>
      <c r="F709" s="128"/>
      <c r="G709" s="128"/>
      <c r="H709" s="128"/>
      <c r="I709" s="271"/>
    </row>
    <row r="710">
      <c r="A710" s="272"/>
      <c r="B710" s="128"/>
      <c r="C710" s="128"/>
      <c r="D710" s="128"/>
      <c r="E710" s="128"/>
      <c r="F710" s="128"/>
      <c r="G710" s="128"/>
      <c r="H710" s="128"/>
      <c r="I710" s="271"/>
    </row>
    <row r="711">
      <c r="A711" s="272"/>
      <c r="B711" s="128"/>
      <c r="C711" s="128"/>
      <c r="D711" s="128"/>
      <c r="E711" s="128"/>
      <c r="F711" s="128"/>
      <c r="G711" s="128"/>
      <c r="H711" s="128"/>
      <c r="I711" s="271"/>
    </row>
    <row r="712">
      <c r="A712" s="272"/>
      <c r="B712" s="128"/>
      <c r="C712" s="128"/>
      <c r="D712" s="128"/>
      <c r="E712" s="128"/>
      <c r="F712" s="128"/>
      <c r="G712" s="128"/>
      <c r="H712" s="128"/>
      <c r="I712" s="271"/>
    </row>
    <row r="713">
      <c r="A713" s="272"/>
      <c r="B713" s="128"/>
      <c r="C713" s="128"/>
      <c r="D713" s="128"/>
      <c r="E713" s="128"/>
      <c r="F713" s="128"/>
      <c r="G713" s="128"/>
      <c r="H713" s="128"/>
      <c r="I713" s="271"/>
    </row>
    <row r="714">
      <c r="A714" s="272"/>
      <c r="B714" s="128"/>
      <c r="C714" s="128"/>
      <c r="D714" s="128"/>
      <c r="E714" s="128"/>
      <c r="F714" s="128"/>
      <c r="G714" s="128"/>
      <c r="H714" s="128"/>
      <c r="I714" s="271"/>
    </row>
    <row r="715">
      <c r="A715" s="272"/>
      <c r="B715" s="128"/>
      <c r="C715" s="128"/>
      <c r="D715" s="128"/>
      <c r="E715" s="128"/>
      <c r="F715" s="128"/>
      <c r="G715" s="128"/>
      <c r="H715" s="128"/>
      <c r="I715" s="271"/>
    </row>
    <row r="716">
      <c r="A716" s="272"/>
      <c r="B716" s="128"/>
      <c r="C716" s="128"/>
      <c r="D716" s="128"/>
      <c r="E716" s="128"/>
      <c r="F716" s="128"/>
      <c r="G716" s="128"/>
      <c r="H716" s="128"/>
      <c r="I716" s="271"/>
    </row>
    <row r="717">
      <c r="A717" s="272"/>
      <c r="B717" s="128"/>
      <c r="C717" s="128"/>
      <c r="D717" s="128"/>
      <c r="E717" s="128"/>
      <c r="F717" s="128"/>
      <c r="G717" s="128"/>
      <c r="H717" s="128"/>
      <c r="I717" s="271"/>
    </row>
    <row r="718">
      <c r="A718" s="272"/>
      <c r="B718" s="128"/>
      <c r="C718" s="128"/>
      <c r="D718" s="128"/>
      <c r="E718" s="128"/>
      <c r="F718" s="128"/>
      <c r="G718" s="128"/>
      <c r="H718" s="128"/>
      <c r="I718" s="271"/>
    </row>
    <row r="719">
      <c r="A719" s="272"/>
      <c r="B719" s="128"/>
      <c r="C719" s="128"/>
      <c r="D719" s="128"/>
      <c r="E719" s="128"/>
      <c r="F719" s="128"/>
      <c r="G719" s="128"/>
      <c r="H719" s="128"/>
      <c r="I719" s="271"/>
    </row>
    <row r="720">
      <c r="A720" s="272"/>
      <c r="B720" s="128"/>
      <c r="C720" s="128"/>
      <c r="D720" s="128"/>
      <c r="E720" s="128"/>
      <c r="F720" s="128"/>
      <c r="G720" s="128"/>
      <c r="H720" s="128"/>
      <c r="I720" s="271"/>
    </row>
    <row r="721">
      <c r="A721" s="272"/>
      <c r="B721" s="128"/>
      <c r="C721" s="128"/>
      <c r="D721" s="128"/>
      <c r="E721" s="128"/>
      <c r="F721" s="128"/>
      <c r="G721" s="128"/>
      <c r="H721" s="128"/>
      <c r="I721" s="271"/>
    </row>
    <row r="722">
      <c r="A722" s="272"/>
      <c r="B722" s="128"/>
      <c r="C722" s="128"/>
      <c r="D722" s="128"/>
      <c r="E722" s="128"/>
      <c r="F722" s="128"/>
      <c r="G722" s="128"/>
      <c r="H722" s="128"/>
      <c r="I722" s="271"/>
    </row>
    <row r="723">
      <c r="A723" s="272"/>
      <c r="B723" s="128"/>
      <c r="C723" s="128"/>
      <c r="D723" s="128"/>
      <c r="E723" s="128"/>
      <c r="F723" s="128"/>
      <c r="G723" s="128"/>
      <c r="H723" s="128"/>
      <c r="I723" s="271"/>
    </row>
    <row r="724">
      <c r="A724" s="272"/>
      <c r="B724" s="128"/>
      <c r="C724" s="128"/>
      <c r="D724" s="128"/>
      <c r="E724" s="128"/>
      <c r="F724" s="128"/>
      <c r="G724" s="128"/>
      <c r="H724" s="128"/>
      <c r="I724" s="271"/>
    </row>
    <row r="725">
      <c r="A725" s="272"/>
      <c r="B725" s="128"/>
      <c r="C725" s="128"/>
      <c r="D725" s="128"/>
      <c r="E725" s="128"/>
      <c r="F725" s="128"/>
      <c r="G725" s="128"/>
      <c r="H725" s="128"/>
      <c r="I725" s="271"/>
    </row>
    <row r="726">
      <c r="A726" s="272"/>
      <c r="B726" s="128"/>
      <c r="C726" s="128"/>
      <c r="D726" s="128"/>
      <c r="E726" s="128"/>
      <c r="F726" s="128"/>
      <c r="G726" s="128"/>
      <c r="H726" s="128"/>
      <c r="I726" s="271"/>
    </row>
    <row r="727">
      <c r="A727" s="272"/>
      <c r="B727" s="128"/>
      <c r="C727" s="128"/>
      <c r="D727" s="128"/>
      <c r="E727" s="128"/>
      <c r="F727" s="128"/>
      <c r="G727" s="128"/>
      <c r="H727" s="128"/>
      <c r="I727" s="271"/>
    </row>
    <row r="728">
      <c r="A728" s="272"/>
      <c r="B728" s="128"/>
      <c r="C728" s="128"/>
      <c r="D728" s="128"/>
      <c r="E728" s="128"/>
      <c r="F728" s="128"/>
      <c r="G728" s="128"/>
      <c r="H728" s="128"/>
      <c r="I728" s="271"/>
    </row>
    <row r="729">
      <c r="A729" s="272"/>
      <c r="B729" s="128"/>
      <c r="C729" s="128"/>
      <c r="D729" s="128"/>
      <c r="E729" s="128"/>
      <c r="F729" s="128"/>
      <c r="G729" s="128"/>
      <c r="H729" s="128"/>
      <c r="I729" s="271"/>
    </row>
    <row r="730">
      <c r="A730" s="272"/>
      <c r="B730" s="128"/>
      <c r="C730" s="128"/>
      <c r="D730" s="128"/>
      <c r="E730" s="128"/>
      <c r="F730" s="128"/>
      <c r="G730" s="128"/>
      <c r="H730" s="128"/>
      <c r="I730" s="271"/>
    </row>
    <row r="731">
      <c r="A731" s="272"/>
      <c r="B731" s="128"/>
      <c r="C731" s="128"/>
      <c r="D731" s="128"/>
      <c r="E731" s="128"/>
      <c r="F731" s="128"/>
      <c r="G731" s="128"/>
      <c r="H731" s="128"/>
      <c r="I731" s="271"/>
    </row>
    <row r="732">
      <c r="A732" s="272"/>
      <c r="B732" s="128"/>
      <c r="C732" s="128"/>
      <c r="D732" s="128"/>
      <c r="E732" s="128"/>
      <c r="F732" s="128"/>
      <c r="G732" s="128"/>
      <c r="H732" s="128"/>
      <c r="I732" s="271"/>
    </row>
    <row r="733">
      <c r="A733" s="272"/>
      <c r="B733" s="128"/>
      <c r="C733" s="128"/>
      <c r="D733" s="128"/>
      <c r="E733" s="128"/>
      <c r="F733" s="128"/>
      <c r="G733" s="128"/>
      <c r="H733" s="128"/>
      <c r="I733" s="271"/>
    </row>
    <row r="734">
      <c r="A734" s="272"/>
      <c r="B734" s="128"/>
      <c r="C734" s="128"/>
      <c r="D734" s="128"/>
      <c r="E734" s="128"/>
      <c r="F734" s="128"/>
      <c r="G734" s="128"/>
      <c r="H734" s="128"/>
      <c r="I734" s="271"/>
    </row>
    <row r="735">
      <c r="A735" s="272"/>
      <c r="B735" s="128"/>
      <c r="C735" s="128"/>
      <c r="D735" s="128"/>
      <c r="E735" s="128"/>
      <c r="F735" s="128"/>
      <c r="G735" s="128"/>
      <c r="H735" s="128"/>
      <c r="I735" s="271"/>
    </row>
    <row r="736">
      <c r="A736" s="272"/>
      <c r="B736" s="128"/>
      <c r="C736" s="128"/>
      <c r="D736" s="128"/>
      <c r="E736" s="128"/>
      <c r="F736" s="128"/>
      <c r="G736" s="128"/>
      <c r="H736" s="128"/>
      <c r="I736" s="271"/>
    </row>
    <row r="737">
      <c r="A737" s="272"/>
      <c r="B737" s="128"/>
      <c r="C737" s="128"/>
      <c r="D737" s="128"/>
      <c r="E737" s="128"/>
      <c r="F737" s="128"/>
      <c r="G737" s="128"/>
      <c r="H737" s="128"/>
      <c r="I737" s="271"/>
    </row>
    <row r="738">
      <c r="A738" s="272"/>
      <c r="B738" s="128"/>
      <c r="C738" s="128"/>
      <c r="D738" s="128"/>
      <c r="E738" s="128"/>
      <c r="F738" s="128"/>
      <c r="G738" s="128"/>
      <c r="H738" s="128"/>
      <c r="I738" s="271"/>
    </row>
    <row r="739">
      <c r="A739" s="272"/>
      <c r="B739" s="128"/>
      <c r="C739" s="128"/>
      <c r="D739" s="128"/>
      <c r="E739" s="128"/>
      <c r="F739" s="128"/>
      <c r="G739" s="128"/>
      <c r="H739" s="128"/>
      <c r="I739" s="271"/>
    </row>
    <row r="740">
      <c r="A740" s="272"/>
      <c r="B740" s="128"/>
      <c r="C740" s="128"/>
      <c r="D740" s="128"/>
      <c r="E740" s="128"/>
      <c r="F740" s="128"/>
      <c r="G740" s="128"/>
      <c r="H740" s="128"/>
      <c r="I740" s="271"/>
    </row>
    <row r="741">
      <c r="A741" s="272"/>
      <c r="B741" s="128"/>
      <c r="C741" s="128"/>
      <c r="D741" s="128"/>
      <c r="E741" s="128"/>
      <c r="F741" s="128"/>
      <c r="G741" s="128"/>
      <c r="H741" s="128"/>
      <c r="I741" s="271"/>
    </row>
    <row r="742">
      <c r="A742" s="272"/>
      <c r="B742" s="128"/>
      <c r="C742" s="128"/>
      <c r="D742" s="128"/>
      <c r="E742" s="128"/>
      <c r="F742" s="128"/>
      <c r="G742" s="128"/>
      <c r="H742" s="128"/>
      <c r="I742" s="271"/>
    </row>
    <row r="743">
      <c r="A743" s="272"/>
      <c r="B743" s="128"/>
      <c r="C743" s="128"/>
      <c r="D743" s="128"/>
      <c r="E743" s="128"/>
      <c r="F743" s="128"/>
      <c r="G743" s="128"/>
      <c r="H743" s="128"/>
      <c r="I743" s="271"/>
    </row>
    <row r="744">
      <c r="A744" s="272"/>
      <c r="B744" s="128"/>
      <c r="C744" s="128"/>
      <c r="D744" s="128"/>
      <c r="E744" s="128"/>
      <c r="F744" s="128"/>
      <c r="G744" s="128"/>
      <c r="H744" s="128"/>
      <c r="I744" s="271"/>
    </row>
    <row r="745">
      <c r="A745" s="272"/>
      <c r="B745" s="128"/>
      <c r="C745" s="128"/>
      <c r="D745" s="128"/>
      <c r="E745" s="128"/>
      <c r="F745" s="128"/>
      <c r="G745" s="128"/>
      <c r="H745" s="128"/>
      <c r="I745" s="271"/>
    </row>
    <row r="746">
      <c r="A746" s="272"/>
      <c r="B746" s="128"/>
      <c r="C746" s="128"/>
      <c r="D746" s="128"/>
      <c r="E746" s="128"/>
      <c r="F746" s="128"/>
      <c r="G746" s="128"/>
      <c r="H746" s="128"/>
      <c r="I746" s="271"/>
    </row>
    <row r="747">
      <c r="A747" s="272"/>
      <c r="B747" s="128"/>
      <c r="C747" s="128"/>
      <c r="D747" s="128"/>
      <c r="E747" s="128"/>
      <c r="F747" s="128"/>
      <c r="G747" s="128"/>
      <c r="H747" s="128"/>
      <c r="I747" s="271"/>
    </row>
    <row r="748">
      <c r="A748" s="272"/>
      <c r="B748" s="128"/>
      <c r="C748" s="128"/>
      <c r="D748" s="128"/>
      <c r="E748" s="128"/>
      <c r="F748" s="128"/>
      <c r="G748" s="128"/>
      <c r="H748" s="128"/>
      <c r="I748" s="271"/>
    </row>
    <row r="749">
      <c r="A749" s="272"/>
      <c r="B749" s="128"/>
      <c r="C749" s="128"/>
      <c r="D749" s="128"/>
      <c r="E749" s="128"/>
      <c r="F749" s="128"/>
      <c r="G749" s="128"/>
      <c r="H749" s="128"/>
      <c r="I749" s="271"/>
    </row>
    <row r="750">
      <c r="A750" s="272"/>
      <c r="B750" s="128"/>
      <c r="C750" s="128"/>
      <c r="D750" s="128"/>
      <c r="E750" s="128"/>
      <c r="F750" s="128"/>
      <c r="G750" s="128"/>
      <c r="H750" s="128"/>
      <c r="I750" s="271"/>
    </row>
    <row r="751">
      <c r="A751" s="272"/>
      <c r="B751" s="128"/>
      <c r="C751" s="128"/>
      <c r="D751" s="128"/>
      <c r="E751" s="128"/>
      <c r="F751" s="128"/>
      <c r="G751" s="128"/>
      <c r="H751" s="128"/>
      <c r="I751" s="271"/>
    </row>
    <row r="752">
      <c r="A752" s="272"/>
      <c r="B752" s="128"/>
      <c r="C752" s="128"/>
      <c r="D752" s="128"/>
      <c r="E752" s="128"/>
      <c r="F752" s="128"/>
      <c r="G752" s="128"/>
      <c r="H752" s="128"/>
      <c r="I752" s="271"/>
    </row>
    <row r="753">
      <c r="A753" s="272"/>
      <c r="B753" s="128"/>
      <c r="C753" s="128"/>
      <c r="D753" s="128"/>
      <c r="E753" s="128"/>
      <c r="F753" s="128"/>
      <c r="G753" s="128"/>
      <c r="H753" s="128"/>
      <c r="I753" s="271"/>
    </row>
    <row r="754">
      <c r="A754" s="272"/>
      <c r="B754" s="128"/>
      <c r="C754" s="128"/>
      <c r="D754" s="128"/>
      <c r="E754" s="128"/>
      <c r="F754" s="128"/>
      <c r="G754" s="128"/>
      <c r="H754" s="128"/>
      <c r="I754" s="271"/>
    </row>
    <row r="755">
      <c r="A755" s="272"/>
      <c r="B755" s="128"/>
      <c r="C755" s="128"/>
      <c r="D755" s="128"/>
      <c r="E755" s="128"/>
      <c r="F755" s="128"/>
      <c r="G755" s="128"/>
      <c r="H755" s="128"/>
      <c r="I755" s="271"/>
    </row>
    <row r="756">
      <c r="A756" s="272"/>
      <c r="B756" s="128"/>
      <c r="C756" s="128"/>
      <c r="D756" s="128"/>
      <c r="E756" s="128"/>
      <c r="F756" s="128"/>
      <c r="G756" s="128"/>
      <c r="H756" s="128"/>
      <c r="I756" s="271"/>
    </row>
    <row r="757">
      <c r="A757" s="272"/>
      <c r="B757" s="128"/>
      <c r="C757" s="128"/>
      <c r="D757" s="128"/>
      <c r="E757" s="128"/>
      <c r="F757" s="128"/>
      <c r="G757" s="128"/>
      <c r="H757" s="128"/>
      <c r="I757" s="271"/>
    </row>
    <row r="758">
      <c r="A758" s="272"/>
      <c r="B758" s="128"/>
      <c r="C758" s="128"/>
      <c r="D758" s="128"/>
      <c r="E758" s="128"/>
      <c r="F758" s="128"/>
      <c r="G758" s="128"/>
      <c r="H758" s="128"/>
      <c r="I758" s="271"/>
    </row>
    <row r="759">
      <c r="A759" s="272"/>
      <c r="B759" s="128"/>
      <c r="C759" s="128"/>
      <c r="D759" s="128"/>
      <c r="E759" s="128"/>
      <c r="F759" s="128"/>
      <c r="G759" s="128"/>
      <c r="H759" s="128"/>
      <c r="I759" s="271"/>
    </row>
    <row r="760">
      <c r="A760" s="272"/>
      <c r="B760" s="128"/>
      <c r="C760" s="128"/>
      <c r="D760" s="128"/>
      <c r="E760" s="128"/>
      <c r="F760" s="128"/>
      <c r="G760" s="128"/>
      <c r="H760" s="128"/>
      <c r="I760" s="271"/>
    </row>
    <row r="761">
      <c r="A761" s="272"/>
      <c r="B761" s="128"/>
      <c r="C761" s="128"/>
      <c r="D761" s="128"/>
      <c r="E761" s="128"/>
      <c r="F761" s="128"/>
      <c r="G761" s="128"/>
      <c r="H761" s="128"/>
      <c r="I761" s="271"/>
    </row>
    <row r="762">
      <c r="A762" s="272"/>
      <c r="B762" s="128"/>
      <c r="C762" s="128"/>
      <c r="D762" s="128"/>
      <c r="E762" s="128"/>
      <c r="F762" s="128"/>
      <c r="G762" s="128"/>
      <c r="H762" s="128"/>
      <c r="I762" s="271"/>
    </row>
    <row r="763">
      <c r="A763" s="272"/>
      <c r="B763" s="128"/>
      <c r="C763" s="128"/>
      <c r="D763" s="128"/>
      <c r="E763" s="128"/>
      <c r="F763" s="128"/>
      <c r="G763" s="128"/>
      <c r="H763" s="128"/>
      <c r="I763" s="271"/>
    </row>
    <row r="764">
      <c r="A764" s="272"/>
      <c r="B764" s="128"/>
      <c r="C764" s="128"/>
      <c r="D764" s="128"/>
      <c r="E764" s="128"/>
      <c r="F764" s="128"/>
      <c r="G764" s="128"/>
      <c r="H764" s="128"/>
      <c r="I764" s="271"/>
    </row>
    <row r="765">
      <c r="A765" s="272"/>
      <c r="B765" s="128"/>
      <c r="C765" s="128"/>
      <c r="D765" s="128"/>
      <c r="E765" s="128"/>
      <c r="F765" s="128"/>
      <c r="G765" s="128"/>
      <c r="H765" s="128"/>
      <c r="I765" s="271"/>
    </row>
    <row r="766">
      <c r="A766" s="272"/>
      <c r="B766" s="128"/>
      <c r="C766" s="128"/>
      <c r="D766" s="128"/>
      <c r="E766" s="128"/>
      <c r="F766" s="128"/>
      <c r="G766" s="128"/>
      <c r="H766" s="128"/>
      <c r="I766" s="271"/>
    </row>
    <row r="767">
      <c r="A767" s="272"/>
      <c r="B767" s="128"/>
      <c r="C767" s="128"/>
      <c r="D767" s="128"/>
      <c r="E767" s="128"/>
      <c r="F767" s="128"/>
      <c r="G767" s="128"/>
      <c r="H767" s="128"/>
      <c r="I767" s="271"/>
    </row>
    <row r="768">
      <c r="A768" s="272"/>
      <c r="B768" s="128"/>
      <c r="C768" s="128"/>
      <c r="D768" s="128"/>
      <c r="E768" s="128"/>
      <c r="F768" s="128"/>
      <c r="G768" s="128"/>
      <c r="H768" s="128"/>
      <c r="I768" s="271"/>
    </row>
    <row r="769">
      <c r="A769" s="272"/>
      <c r="B769" s="128"/>
      <c r="C769" s="128"/>
      <c r="D769" s="128"/>
      <c r="E769" s="128"/>
      <c r="F769" s="128"/>
      <c r="G769" s="128"/>
      <c r="H769" s="128"/>
      <c r="I769" s="271"/>
    </row>
    <row r="770">
      <c r="A770" s="272"/>
      <c r="B770" s="128"/>
      <c r="C770" s="128"/>
      <c r="D770" s="128"/>
      <c r="E770" s="128"/>
      <c r="F770" s="128"/>
      <c r="G770" s="128"/>
      <c r="H770" s="128"/>
      <c r="I770" s="271"/>
    </row>
    <row r="771">
      <c r="A771" s="272"/>
      <c r="B771" s="128"/>
      <c r="C771" s="128"/>
      <c r="D771" s="128"/>
      <c r="E771" s="128"/>
      <c r="F771" s="128"/>
      <c r="G771" s="128"/>
      <c r="H771" s="128"/>
      <c r="I771" s="271"/>
    </row>
    <row r="772">
      <c r="A772" s="272"/>
      <c r="B772" s="128"/>
      <c r="C772" s="128"/>
      <c r="D772" s="128"/>
      <c r="E772" s="128"/>
      <c r="F772" s="128"/>
      <c r="G772" s="128"/>
      <c r="H772" s="128"/>
      <c r="I772" s="271"/>
    </row>
    <row r="773">
      <c r="A773" s="272"/>
      <c r="B773" s="128"/>
      <c r="C773" s="128"/>
      <c r="D773" s="128"/>
      <c r="E773" s="128"/>
      <c r="F773" s="128"/>
      <c r="G773" s="128"/>
      <c r="H773" s="128"/>
      <c r="I773" s="271"/>
    </row>
    <row r="774">
      <c r="A774" s="272"/>
      <c r="B774" s="128"/>
      <c r="C774" s="128"/>
      <c r="D774" s="128"/>
      <c r="E774" s="128"/>
      <c r="F774" s="128"/>
      <c r="G774" s="128"/>
      <c r="H774" s="128"/>
      <c r="I774" s="271"/>
    </row>
    <row r="775">
      <c r="A775" s="272"/>
      <c r="B775" s="128"/>
      <c r="C775" s="128"/>
      <c r="D775" s="128"/>
      <c r="E775" s="128"/>
      <c r="F775" s="128"/>
      <c r="G775" s="128"/>
      <c r="H775" s="128"/>
      <c r="I775" s="271"/>
    </row>
    <row r="776">
      <c r="A776" s="272"/>
      <c r="B776" s="128"/>
      <c r="C776" s="128"/>
      <c r="D776" s="128"/>
      <c r="E776" s="128"/>
      <c r="F776" s="128"/>
      <c r="G776" s="128"/>
      <c r="H776" s="128"/>
      <c r="I776" s="271"/>
    </row>
    <row r="777">
      <c r="A777" s="272"/>
      <c r="B777" s="128"/>
      <c r="C777" s="128"/>
      <c r="D777" s="128"/>
      <c r="E777" s="128"/>
      <c r="F777" s="128"/>
      <c r="G777" s="128"/>
      <c r="H777" s="128"/>
      <c r="I777" s="271"/>
    </row>
    <row r="778">
      <c r="A778" s="272"/>
      <c r="B778" s="128"/>
      <c r="C778" s="128"/>
      <c r="D778" s="128"/>
      <c r="E778" s="128"/>
      <c r="F778" s="128"/>
      <c r="G778" s="128"/>
      <c r="H778" s="128"/>
      <c r="I778" s="271"/>
    </row>
    <row r="779">
      <c r="A779" s="272"/>
      <c r="B779" s="128"/>
      <c r="C779" s="128"/>
      <c r="D779" s="128"/>
      <c r="E779" s="128"/>
      <c r="F779" s="128"/>
      <c r="G779" s="128"/>
      <c r="H779" s="128"/>
      <c r="I779" s="271"/>
    </row>
    <row r="780">
      <c r="A780" s="272"/>
      <c r="B780" s="128"/>
      <c r="C780" s="128"/>
      <c r="D780" s="128"/>
      <c r="E780" s="128"/>
      <c r="F780" s="128"/>
      <c r="G780" s="128"/>
      <c r="H780" s="128"/>
      <c r="I780" s="271"/>
    </row>
    <row r="781">
      <c r="A781" s="272"/>
      <c r="B781" s="128"/>
      <c r="C781" s="128"/>
      <c r="D781" s="128"/>
      <c r="E781" s="128"/>
      <c r="F781" s="128"/>
      <c r="G781" s="128"/>
      <c r="H781" s="128"/>
      <c r="I781" s="271"/>
    </row>
    <row r="782">
      <c r="A782" s="272"/>
      <c r="B782" s="128"/>
      <c r="C782" s="128"/>
      <c r="D782" s="128"/>
      <c r="E782" s="128"/>
      <c r="F782" s="128"/>
      <c r="G782" s="128"/>
      <c r="H782" s="128"/>
      <c r="I782" s="271"/>
    </row>
    <row r="783">
      <c r="A783" s="272"/>
      <c r="B783" s="128"/>
      <c r="C783" s="128"/>
      <c r="D783" s="128"/>
      <c r="E783" s="128"/>
      <c r="F783" s="128"/>
      <c r="G783" s="128"/>
      <c r="H783" s="128"/>
      <c r="I783" s="271"/>
    </row>
    <row r="784">
      <c r="A784" s="272"/>
      <c r="B784" s="128"/>
      <c r="C784" s="128"/>
      <c r="D784" s="128"/>
      <c r="E784" s="128"/>
      <c r="F784" s="128"/>
      <c r="G784" s="128"/>
      <c r="H784" s="128"/>
      <c r="I784" s="271"/>
    </row>
    <row r="785">
      <c r="A785" s="272"/>
      <c r="B785" s="128"/>
      <c r="C785" s="128"/>
      <c r="D785" s="128"/>
      <c r="E785" s="128"/>
      <c r="F785" s="128"/>
      <c r="G785" s="128"/>
      <c r="H785" s="128"/>
      <c r="I785" s="271"/>
    </row>
    <row r="786">
      <c r="A786" s="272"/>
      <c r="B786" s="128"/>
      <c r="C786" s="128"/>
      <c r="D786" s="128"/>
      <c r="E786" s="128"/>
      <c r="F786" s="128"/>
      <c r="G786" s="128"/>
      <c r="H786" s="128"/>
      <c r="I786" s="271"/>
    </row>
    <row r="787">
      <c r="A787" s="272"/>
      <c r="B787" s="128"/>
      <c r="C787" s="128"/>
      <c r="D787" s="128"/>
      <c r="E787" s="128"/>
      <c r="F787" s="128"/>
      <c r="G787" s="128"/>
      <c r="H787" s="128"/>
      <c r="I787" s="271"/>
    </row>
    <row r="788">
      <c r="A788" s="272"/>
      <c r="B788" s="128"/>
      <c r="C788" s="128"/>
      <c r="D788" s="128"/>
      <c r="E788" s="128"/>
      <c r="F788" s="128"/>
      <c r="G788" s="128"/>
      <c r="H788" s="128"/>
      <c r="I788" s="271"/>
    </row>
    <row r="789">
      <c r="A789" s="272"/>
      <c r="B789" s="128"/>
      <c r="C789" s="128"/>
      <c r="D789" s="128"/>
      <c r="E789" s="128"/>
      <c r="F789" s="128"/>
      <c r="G789" s="128"/>
      <c r="H789" s="128"/>
      <c r="I789" s="271"/>
    </row>
    <row r="790">
      <c r="A790" s="272"/>
      <c r="B790" s="128"/>
      <c r="C790" s="128"/>
      <c r="D790" s="128"/>
      <c r="E790" s="128"/>
      <c r="F790" s="128"/>
      <c r="G790" s="128"/>
      <c r="H790" s="128"/>
      <c r="I790" s="271"/>
    </row>
    <row r="791">
      <c r="A791" s="272"/>
      <c r="B791" s="128"/>
      <c r="C791" s="128"/>
      <c r="D791" s="128"/>
      <c r="E791" s="128"/>
      <c r="F791" s="128"/>
      <c r="G791" s="128"/>
      <c r="H791" s="128"/>
      <c r="I791" s="271"/>
    </row>
    <row r="792">
      <c r="A792" s="272"/>
      <c r="B792" s="128"/>
      <c r="C792" s="128"/>
      <c r="D792" s="128"/>
      <c r="E792" s="128"/>
      <c r="F792" s="128"/>
      <c r="G792" s="128"/>
      <c r="H792" s="128"/>
      <c r="I792" s="271"/>
    </row>
    <row r="793">
      <c r="A793" s="272"/>
      <c r="B793" s="128"/>
      <c r="C793" s="128"/>
      <c r="D793" s="128"/>
      <c r="E793" s="128"/>
      <c r="F793" s="128"/>
      <c r="G793" s="128"/>
      <c r="H793" s="128"/>
      <c r="I793" s="271"/>
    </row>
    <row r="794">
      <c r="A794" s="272"/>
      <c r="B794" s="128"/>
      <c r="C794" s="128"/>
      <c r="D794" s="128"/>
      <c r="E794" s="128"/>
      <c r="F794" s="128"/>
      <c r="G794" s="128"/>
      <c r="H794" s="128"/>
      <c r="I794" s="271"/>
    </row>
    <row r="795">
      <c r="A795" s="272"/>
      <c r="B795" s="128"/>
      <c r="C795" s="128"/>
      <c r="D795" s="128"/>
      <c r="E795" s="128"/>
      <c r="F795" s="128"/>
      <c r="G795" s="128"/>
      <c r="H795" s="128"/>
      <c r="I795" s="271"/>
    </row>
    <row r="796">
      <c r="A796" s="272"/>
      <c r="B796" s="128"/>
      <c r="C796" s="128"/>
      <c r="D796" s="128"/>
      <c r="E796" s="128"/>
      <c r="F796" s="128"/>
      <c r="G796" s="128"/>
      <c r="H796" s="128"/>
      <c r="I796" s="271"/>
    </row>
    <row r="797">
      <c r="A797" s="272"/>
      <c r="B797" s="128"/>
      <c r="C797" s="128"/>
      <c r="D797" s="128"/>
      <c r="E797" s="128"/>
      <c r="F797" s="128"/>
      <c r="G797" s="128"/>
      <c r="H797" s="128"/>
      <c r="I797" s="271"/>
    </row>
    <row r="798">
      <c r="A798" s="272"/>
      <c r="B798" s="128"/>
      <c r="C798" s="128"/>
      <c r="D798" s="128"/>
      <c r="E798" s="128"/>
      <c r="F798" s="128"/>
      <c r="G798" s="128"/>
      <c r="H798" s="128"/>
      <c r="I798" s="271"/>
    </row>
    <row r="799">
      <c r="A799" s="272"/>
      <c r="B799" s="128"/>
      <c r="C799" s="128"/>
      <c r="D799" s="128"/>
      <c r="E799" s="128"/>
      <c r="F799" s="128"/>
      <c r="G799" s="128"/>
      <c r="H799" s="128"/>
      <c r="I799" s="271"/>
    </row>
    <row r="800">
      <c r="A800" s="272"/>
      <c r="B800" s="128"/>
      <c r="C800" s="128"/>
      <c r="D800" s="128"/>
      <c r="E800" s="128"/>
      <c r="F800" s="128"/>
      <c r="G800" s="128"/>
      <c r="H800" s="128"/>
      <c r="I800" s="271"/>
    </row>
    <row r="801">
      <c r="A801" s="272"/>
      <c r="B801" s="128"/>
      <c r="C801" s="128"/>
      <c r="D801" s="128"/>
      <c r="E801" s="128"/>
      <c r="F801" s="128"/>
      <c r="G801" s="128"/>
      <c r="H801" s="128"/>
      <c r="I801" s="271"/>
    </row>
    <row r="802">
      <c r="A802" s="272"/>
      <c r="B802" s="128"/>
      <c r="C802" s="128"/>
      <c r="D802" s="128"/>
      <c r="E802" s="128"/>
      <c r="F802" s="128"/>
      <c r="G802" s="128"/>
      <c r="H802" s="128"/>
      <c r="I802" s="271"/>
    </row>
    <row r="803">
      <c r="A803" s="272"/>
      <c r="B803" s="128"/>
      <c r="C803" s="128"/>
      <c r="D803" s="128"/>
      <c r="E803" s="128"/>
      <c r="F803" s="128"/>
      <c r="G803" s="128"/>
      <c r="H803" s="128"/>
      <c r="I803" s="271"/>
    </row>
    <row r="804">
      <c r="A804" s="272"/>
      <c r="B804" s="128"/>
      <c r="C804" s="128"/>
      <c r="D804" s="128"/>
      <c r="E804" s="128"/>
      <c r="F804" s="128"/>
      <c r="G804" s="128"/>
      <c r="H804" s="128"/>
      <c r="I804" s="271"/>
    </row>
    <row r="805">
      <c r="A805" s="272"/>
      <c r="B805" s="128"/>
      <c r="C805" s="128"/>
      <c r="D805" s="128"/>
      <c r="E805" s="128"/>
      <c r="F805" s="128"/>
      <c r="G805" s="128"/>
      <c r="H805" s="128"/>
      <c r="I805" s="271"/>
    </row>
    <row r="806">
      <c r="A806" s="272"/>
      <c r="B806" s="128"/>
      <c r="C806" s="128"/>
      <c r="D806" s="128"/>
      <c r="E806" s="128"/>
      <c r="F806" s="128"/>
      <c r="G806" s="128"/>
      <c r="H806" s="128"/>
      <c r="I806" s="271"/>
    </row>
    <row r="807">
      <c r="A807" s="272"/>
      <c r="B807" s="128"/>
      <c r="C807" s="128"/>
      <c r="D807" s="128"/>
      <c r="E807" s="128"/>
      <c r="F807" s="128"/>
      <c r="G807" s="128"/>
      <c r="H807" s="128"/>
      <c r="I807" s="271"/>
    </row>
    <row r="808">
      <c r="A808" s="272"/>
      <c r="B808" s="128"/>
      <c r="C808" s="128"/>
      <c r="D808" s="128"/>
      <c r="E808" s="128"/>
      <c r="F808" s="128"/>
      <c r="G808" s="128"/>
      <c r="H808" s="128"/>
      <c r="I808" s="271"/>
    </row>
    <row r="809">
      <c r="A809" s="272"/>
      <c r="B809" s="128"/>
      <c r="C809" s="128"/>
      <c r="D809" s="128"/>
      <c r="E809" s="128"/>
      <c r="F809" s="128"/>
      <c r="G809" s="128"/>
      <c r="H809" s="128"/>
      <c r="I809" s="271"/>
    </row>
    <row r="810">
      <c r="A810" s="272"/>
      <c r="B810" s="128"/>
      <c r="C810" s="128"/>
      <c r="D810" s="128"/>
      <c r="E810" s="128"/>
      <c r="F810" s="128"/>
      <c r="G810" s="128"/>
      <c r="H810" s="128"/>
      <c r="I810" s="271"/>
    </row>
    <row r="811">
      <c r="A811" s="272"/>
      <c r="B811" s="128"/>
      <c r="C811" s="128"/>
      <c r="D811" s="128"/>
      <c r="E811" s="128"/>
      <c r="F811" s="128"/>
      <c r="G811" s="128"/>
      <c r="H811" s="128"/>
      <c r="I811" s="271"/>
    </row>
    <row r="812">
      <c r="A812" s="272"/>
      <c r="B812" s="128"/>
      <c r="C812" s="128"/>
      <c r="D812" s="128"/>
      <c r="E812" s="128"/>
      <c r="F812" s="128"/>
      <c r="G812" s="128"/>
      <c r="H812" s="128"/>
      <c r="I812" s="271"/>
    </row>
    <row r="813">
      <c r="A813" s="272"/>
      <c r="B813" s="128"/>
      <c r="C813" s="128"/>
      <c r="D813" s="128"/>
      <c r="E813" s="128"/>
      <c r="F813" s="128"/>
      <c r="G813" s="128"/>
      <c r="H813" s="128"/>
      <c r="I813" s="271"/>
    </row>
    <row r="814">
      <c r="A814" s="272"/>
      <c r="B814" s="128"/>
      <c r="C814" s="128"/>
      <c r="D814" s="128"/>
      <c r="E814" s="128"/>
      <c r="F814" s="128"/>
      <c r="G814" s="128"/>
      <c r="H814" s="128"/>
      <c r="I814" s="271"/>
    </row>
    <row r="815">
      <c r="A815" s="272"/>
      <c r="B815" s="128"/>
      <c r="C815" s="128"/>
      <c r="D815" s="128"/>
      <c r="E815" s="128"/>
      <c r="F815" s="128"/>
      <c r="G815" s="128"/>
      <c r="H815" s="128"/>
      <c r="I815" s="271"/>
    </row>
    <row r="816">
      <c r="A816" s="272"/>
      <c r="B816" s="128"/>
      <c r="C816" s="128"/>
      <c r="D816" s="128"/>
      <c r="E816" s="128"/>
      <c r="F816" s="128"/>
      <c r="G816" s="128"/>
      <c r="H816" s="128"/>
      <c r="I816" s="271"/>
    </row>
    <row r="817">
      <c r="A817" s="272"/>
      <c r="B817" s="128"/>
      <c r="C817" s="128"/>
      <c r="D817" s="128"/>
      <c r="E817" s="128"/>
      <c r="F817" s="128"/>
      <c r="G817" s="128"/>
      <c r="H817" s="128"/>
      <c r="I817" s="271"/>
    </row>
    <row r="818">
      <c r="A818" s="272"/>
      <c r="B818" s="128"/>
      <c r="C818" s="128"/>
      <c r="D818" s="128"/>
      <c r="E818" s="128"/>
      <c r="F818" s="128"/>
      <c r="G818" s="128"/>
      <c r="H818" s="128"/>
      <c r="I818" s="271"/>
    </row>
    <row r="819">
      <c r="A819" s="272"/>
      <c r="B819" s="128"/>
      <c r="C819" s="128"/>
      <c r="D819" s="128"/>
      <c r="E819" s="128"/>
      <c r="F819" s="128"/>
      <c r="G819" s="128"/>
      <c r="H819" s="128"/>
      <c r="I819" s="271"/>
    </row>
    <row r="820">
      <c r="A820" s="272"/>
      <c r="B820" s="128"/>
      <c r="C820" s="128"/>
      <c r="D820" s="128"/>
      <c r="E820" s="128"/>
      <c r="F820" s="128"/>
      <c r="G820" s="128"/>
      <c r="H820" s="128"/>
      <c r="I820" s="271"/>
    </row>
    <row r="821">
      <c r="A821" s="272"/>
      <c r="B821" s="128"/>
      <c r="C821" s="128"/>
      <c r="D821" s="128"/>
      <c r="E821" s="128"/>
      <c r="F821" s="128"/>
      <c r="G821" s="128"/>
      <c r="H821" s="128"/>
      <c r="I821" s="271"/>
    </row>
    <row r="822">
      <c r="A822" s="272"/>
      <c r="B822" s="128"/>
      <c r="C822" s="128"/>
      <c r="D822" s="128"/>
      <c r="E822" s="128"/>
      <c r="F822" s="128"/>
      <c r="G822" s="128"/>
      <c r="H822" s="128"/>
      <c r="I822" s="271"/>
    </row>
    <row r="823">
      <c r="A823" s="272"/>
      <c r="B823" s="128"/>
      <c r="C823" s="128"/>
      <c r="D823" s="128"/>
      <c r="E823" s="128"/>
      <c r="F823" s="128"/>
      <c r="G823" s="128"/>
      <c r="H823" s="128"/>
      <c r="I823" s="271"/>
    </row>
    <row r="824">
      <c r="A824" s="272"/>
      <c r="B824" s="128"/>
      <c r="C824" s="128"/>
      <c r="D824" s="128"/>
      <c r="E824" s="128"/>
      <c r="F824" s="128"/>
      <c r="G824" s="128"/>
      <c r="H824" s="128"/>
      <c r="I824" s="271"/>
    </row>
    <row r="825">
      <c r="A825" s="272"/>
      <c r="B825" s="128"/>
      <c r="C825" s="128"/>
      <c r="D825" s="128"/>
      <c r="E825" s="128"/>
      <c r="F825" s="128"/>
      <c r="G825" s="128"/>
      <c r="H825" s="128"/>
      <c r="I825" s="271"/>
    </row>
    <row r="826">
      <c r="A826" s="272"/>
      <c r="B826" s="128"/>
      <c r="C826" s="128"/>
      <c r="D826" s="128"/>
      <c r="E826" s="128"/>
      <c r="F826" s="128"/>
      <c r="G826" s="128"/>
      <c r="H826" s="128"/>
      <c r="I826" s="271"/>
    </row>
    <row r="827">
      <c r="A827" s="272"/>
      <c r="B827" s="128"/>
      <c r="C827" s="128"/>
      <c r="D827" s="128"/>
      <c r="E827" s="128"/>
      <c r="F827" s="128"/>
      <c r="G827" s="128"/>
      <c r="H827" s="128"/>
      <c r="I827" s="271"/>
    </row>
    <row r="828">
      <c r="A828" s="272"/>
      <c r="B828" s="128"/>
      <c r="C828" s="128"/>
      <c r="D828" s="128"/>
      <c r="E828" s="128"/>
      <c r="F828" s="128"/>
      <c r="G828" s="128"/>
      <c r="H828" s="128"/>
      <c r="I828" s="271"/>
    </row>
    <row r="829">
      <c r="A829" s="272"/>
      <c r="B829" s="128"/>
      <c r="C829" s="128"/>
      <c r="D829" s="128"/>
      <c r="E829" s="128"/>
      <c r="F829" s="128"/>
      <c r="G829" s="128"/>
      <c r="H829" s="128"/>
      <c r="I829" s="271"/>
    </row>
    <row r="830">
      <c r="A830" s="272"/>
      <c r="B830" s="128"/>
      <c r="C830" s="128"/>
      <c r="D830" s="128"/>
      <c r="E830" s="128"/>
      <c r="F830" s="128"/>
      <c r="G830" s="128"/>
      <c r="H830" s="128"/>
      <c r="I830" s="271"/>
    </row>
    <row r="831">
      <c r="A831" s="272"/>
      <c r="B831" s="128"/>
      <c r="C831" s="128"/>
      <c r="D831" s="128"/>
      <c r="E831" s="128"/>
      <c r="F831" s="128"/>
      <c r="G831" s="128"/>
      <c r="H831" s="128"/>
      <c r="I831" s="271"/>
    </row>
    <row r="832">
      <c r="A832" s="272"/>
      <c r="B832" s="128"/>
      <c r="C832" s="128"/>
      <c r="D832" s="128"/>
      <c r="E832" s="128"/>
      <c r="F832" s="128"/>
      <c r="G832" s="128"/>
      <c r="H832" s="128"/>
      <c r="I832" s="271"/>
    </row>
    <row r="833">
      <c r="A833" s="272"/>
      <c r="B833" s="128"/>
      <c r="C833" s="128"/>
      <c r="D833" s="128"/>
      <c r="E833" s="128"/>
      <c r="F833" s="128"/>
      <c r="G833" s="128"/>
      <c r="H833" s="128"/>
      <c r="I833" s="271"/>
    </row>
    <row r="834">
      <c r="A834" s="272"/>
      <c r="B834" s="128"/>
      <c r="C834" s="128"/>
      <c r="D834" s="128"/>
      <c r="E834" s="128"/>
      <c r="F834" s="128"/>
      <c r="G834" s="128"/>
      <c r="H834" s="128"/>
      <c r="I834" s="271"/>
    </row>
    <row r="835">
      <c r="A835" s="272"/>
      <c r="B835" s="128"/>
      <c r="C835" s="128"/>
      <c r="D835" s="128"/>
      <c r="E835" s="128"/>
      <c r="F835" s="128"/>
      <c r="G835" s="128"/>
      <c r="H835" s="128"/>
      <c r="I835" s="271"/>
    </row>
    <row r="836">
      <c r="A836" s="272"/>
      <c r="B836" s="128"/>
      <c r="C836" s="128"/>
      <c r="D836" s="128"/>
      <c r="E836" s="128"/>
      <c r="F836" s="128"/>
      <c r="G836" s="128"/>
      <c r="H836" s="128"/>
      <c r="I836" s="271"/>
    </row>
    <row r="837">
      <c r="A837" s="272"/>
      <c r="B837" s="128"/>
      <c r="C837" s="128"/>
      <c r="D837" s="128"/>
      <c r="E837" s="128"/>
      <c r="F837" s="128"/>
      <c r="G837" s="128"/>
      <c r="H837" s="128"/>
      <c r="I837" s="271"/>
    </row>
    <row r="838">
      <c r="A838" s="272"/>
      <c r="B838" s="128"/>
      <c r="C838" s="128"/>
      <c r="D838" s="128"/>
      <c r="E838" s="128"/>
      <c r="F838" s="128"/>
      <c r="G838" s="128"/>
      <c r="H838" s="128"/>
      <c r="I838" s="271"/>
    </row>
    <row r="839">
      <c r="A839" s="272"/>
      <c r="B839" s="128"/>
      <c r="C839" s="128"/>
      <c r="D839" s="128"/>
      <c r="E839" s="128"/>
      <c r="F839" s="128"/>
      <c r="G839" s="128"/>
      <c r="H839" s="128"/>
      <c r="I839" s="271"/>
    </row>
    <row r="840">
      <c r="A840" s="272"/>
      <c r="B840" s="128"/>
      <c r="C840" s="128"/>
      <c r="D840" s="128"/>
      <c r="E840" s="128"/>
      <c r="F840" s="128"/>
      <c r="G840" s="128"/>
      <c r="H840" s="128"/>
      <c r="I840" s="271"/>
    </row>
    <row r="841">
      <c r="A841" s="272"/>
      <c r="B841" s="128"/>
      <c r="C841" s="128"/>
      <c r="D841" s="128"/>
      <c r="E841" s="128"/>
      <c r="F841" s="128"/>
      <c r="G841" s="128"/>
      <c r="H841" s="128"/>
      <c r="I841" s="271"/>
    </row>
    <row r="842">
      <c r="A842" s="272"/>
      <c r="B842" s="128"/>
      <c r="C842" s="128"/>
      <c r="D842" s="128"/>
      <c r="E842" s="128"/>
      <c r="F842" s="128"/>
      <c r="G842" s="128"/>
      <c r="H842" s="128"/>
      <c r="I842" s="271"/>
    </row>
    <row r="843">
      <c r="A843" s="272"/>
      <c r="B843" s="128"/>
      <c r="C843" s="128"/>
      <c r="D843" s="128"/>
      <c r="E843" s="128"/>
      <c r="F843" s="128"/>
      <c r="G843" s="128"/>
      <c r="H843" s="128"/>
      <c r="I843" s="271"/>
    </row>
    <row r="844">
      <c r="A844" s="272"/>
      <c r="B844" s="128"/>
      <c r="C844" s="128"/>
      <c r="D844" s="128"/>
      <c r="E844" s="128"/>
      <c r="F844" s="128"/>
      <c r="G844" s="128"/>
      <c r="H844" s="128"/>
      <c r="I844" s="271"/>
    </row>
    <row r="845">
      <c r="A845" s="272"/>
      <c r="B845" s="128"/>
      <c r="C845" s="128"/>
      <c r="D845" s="128"/>
      <c r="E845" s="128"/>
      <c r="F845" s="128"/>
      <c r="G845" s="128"/>
      <c r="H845" s="128"/>
      <c r="I845" s="271"/>
    </row>
    <row r="846">
      <c r="A846" s="272"/>
      <c r="B846" s="128"/>
      <c r="C846" s="128"/>
      <c r="D846" s="128"/>
      <c r="E846" s="128"/>
      <c r="F846" s="128"/>
      <c r="G846" s="128"/>
      <c r="H846" s="128"/>
      <c r="I846" s="271"/>
    </row>
    <row r="847">
      <c r="A847" s="272"/>
      <c r="B847" s="128"/>
      <c r="C847" s="128"/>
      <c r="D847" s="128"/>
      <c r="E847" s="128"/>
      <c r="F847" s="128"/>
      <c r="G847" s="128"/>
      <c r="H847" s="128"/>
      <c r="I847" s="271"/>
    </row>
    <row r="848">
      <c r="A848" s="272"/>
      <c r="B848" s="128"/>
      <c r="C848" s="128"/>
      <c r="D848" s="128"/>
      <c r="E848" s="128"/>
      <c r="F848" s="128"/>
      <c r="G848" s="128"/>
      <c r="H848" s="128"/>
      <c r="I848" s="271"/>
    </row>
    <row r="849">
      <c r="A849" s="272"/>
      <c r="B849" s="128"/>
      <c r="C849" s="128"/>
      <c r="D849" s="128"/>
      <c r="E849" s="128"/>
      <c r="F849" s="128"/>
      <c r="G849" s="128"/>
      <c r="H849" s="128"/>
      <c r="I849" s="271"/>
    </row>
    <row r="850">
      <c r="A850" s="272"/>
      <c r="B850" s="128"/>
      <c r="C850" s="128"/>
      <c r="D850" s="128"/>
      <c r="E850" s="128"/>
      <c r="F850" s="128"/>
      <c r="G850" s="128"/>
      <c r="H850" s="128"/>
      <c r="I850" s="271"/>
    </row>
    <row r="851">
      <c r="A851" s="272"/>
      <c r="B851" s="128"/>
      <c r="C851" s="128"/>
      <c r="D851" s="128"/>
      <c r="E851" s="128"/>
      <c r="F851" s="128"/>
      <c r="G851" s="128"/>
      <c r="H851" s="128"/>
      <c r="I851" s="271"/>
    </row>
    <row r="852">
      <c r="A852" s="272"/>
      <c r="B852" s="128"/>
      <c r="C852" s="128"/>
      <c r="D852" s="128"/>
      <c r="E852" s="128"/>
      <c r="F852" s="128"/>
      <c r="G852" s="128"/>
      <c r="H852" s="128"/>
      <c r="I852" s="271"/>
    </row>
    <row r="853">
      <c r="A853" s="272"/>
      <c r="B853" s="128"/>
      <c r="C853" s="128"/>
      <c r="D853" s="128"/>
      <c r="E853" s="128"/>
      <c r="F853" s="128"/>
      <c r="G853" s="128"/>
      <c r="H853" s="128"/>
      <c r="I853" s="271"/>
    </row>
    <row r="854">
      <c r="A854" s="272"/>
      <c r="B854" s="128"/>
      <c r="C854" s="128"/>
      <c r="D854" s="128"/>
      <c r="E854" s="128"/>
      <c r="F854" s="128"/>
      <c r="G854" s="128"/>
      <c r="H854" s="128"/>
      <c r="I854" s="271"/>
    </row>
    <row r="855">
      <c r="A855" s="272"/>
      <c r="B855" s="128"/>
      <c r="C855" s="128"/>
      <c r="D855" s="128"/>
      <c r="E855" s="128"/>
      <c r="F855" s="128"/>
      <c r="G855" s="128"/>
      <c r="H855" s="128"/>
      <c r="I855" s="271"/>
    </row>
    <row r="856">
      <c r="A856" s="272"/>
      <c r="B856" s="128"/>
      <c r="C856" s="128"/>
      <c r="D856" s="128"/>
      <c r="E856" s="128"/>
      <c r="F856" s="128"/>
      <c r="G856" s="128"/>
      <c r="H856" s="128"/>
      <c r="I856" s="271"/>
    </row>
    <row r="857">
      <c r="A857" s="272"/>
      <c r="B857" s="128"/>
      <c r="C857" s="128"/>
      <c r="D857" s="128"/>
      <c r="E857" s="128"/>
      <c r="F857" s="128"/>
      <c r="G857" s="128"/>
      <c r="H857" s="128"/>
      <c r="I857" s="271"/>
    </row>
    <row r="858">
      <c r="A858" s="272"/>
      <c r="B858" s="128"/>
      <c r="C858" s="128"/>
      <c r="D858" s="128"/>
      <c r="E858" s="128"/>
      <c r="F858" s="128"/>
      <c r="G858" s="128"/>
      <c r="H858" s="128"/>
      <c r="I858" s="271"/>
    </row>
    <row r="859">
      <c r="A859" s="272"/>
      <c r="B859" s="128"/>
      <c r="C859" s="128"/>
      <c r="D859" s="128"/>
      <c r="E859" s="128"/>
      <c r="F859" s="128"/>
      <c r="G859" s="128"/>
      <c r="H859" s="128"/>
      <c r="I859" s="271"/>
    </row>
    <row r="860">
      <c r="A860" s="272"/>
      <c r="B860" s="128"/>
      <c r="C860" s="128"/>
      <c r="D860" s="128"/>
      <c r="E860" s="128"/>
      <c r="F860" s="128"/>
      <c r="G860" s="128"/>
      <c r="H860" s="128"/>
      <c r="I860" s="271"/>
    </row>
    <row r="861">
      <c r="A861" s="272"/>
      <c r="B861" s="128"/>
      <c r="C861" s="128"/>
      <c r="D861" s="128"/>
      <c r="E861" s="128"/>
      <c r="F861" s="128"/>
      <c r="G861" s="128"/>
      <c r="H861" s="128"/>
      <c r="I861" s="271"/>
    </row>
    <row r="862">
      <c r="A862" s="272"/>
      <c r="B862" s="128"/>
      <c r="C862" s="128"/>
      <c r="D862" s="128"/>
      <c r="E862" s="128"/>
      <c r="F862" s="128"/>
      <c r="G862" s="128"/>
      <c r="H862" s="128"/>
      <c r="I862" s="271"/>
    </row>
    <row r="863">
      <c r="A863" s="272"/>
      <c r="B863" s="128"/>
      <c r="C863" s="128"/>
      <c r="D863" s="128"/>
      <c r="E863" s="128"/>
      <c r="F863" s="128"/>
      <c r="G863" s="128"/>
      <c r="H863" s="128"/>
      <c r="I863" s="271"/>
    </row>
    <row r="864">
      <c r="A864" s="272"/>
      <c r="B864" s="128"/>
      <c r="C864" s="128"/>
      <c r="D864" s="128"/>
      <c r="E864" s="128"/>
      <c r="F864" s="128"/>
      <c r="G864" s="128"/>
      <c r="H864" s="128"/>
      <c r="I864" s="271"/>
    </row>
    <row r="865">
      <c r="A865" s="272"/>
      <c r="B865" s="128"/>
      <c r="C865" s="128"/>
      <c r="D865" s="128"/>
      <c r="E865" s="128"/>
      <c r="F865" s="128"/>
      <c r="G865" s="128"/>
      <c r="H865" s="128"/>
      <c r="I865" s="271"/>
    </row>
    <row r="866">
      <c r="A866" s="272"/>
      <c r="B866" s="128"/>
      <c r="C866" s="128"/>
      <c r="D866" s="128"/>
      <c r="E866" s="128"/>
      <c r="F866" s="128"/>
      <c r="G866" s="128"/>
      <c r="H866" s="128"/>
      <c r="I866" s="271"/>
    </row>
    <row r="867">
      <c r="A867" s="272"/>
      <c r="B867" s="128"/>
      <c r="C867" s="128"/>
      <c r="D867" s="128"/>
      <c r="E867" s="128"/>
      <c r="F867" s="128"/>
      <c r="G867" s="128"/>
      <c r="H867" s="128"/>
      <c r="I867" s="271"/>
    </row>
    <row r="868">
      <c r="A868" s="272"/>
      <c r="B868" s="128"/>
      <c r="C868" s="128"/>
      <c r="D868" s="128"/>
      <c r="E868" s="128"/>
      <c r="F868" s="128"/>
      <c r="G868" s="128"/>
      <c r="H868" s="128"/>
      <c r="I868" s="271"/>
    </row>
    <row r="869">
      <c r="A869" s="272"/>
      <c r="B869" s="128"/>
      <c r="C869" s="128"/>
      <c r="D869" s="128"/>
      <c r="E869" s="128"/>
      <c r="F869" s="128"/>
      <c r="G869" s="128"/>
      <c r="H869" s="128"/>
      <c r="I869" s="271"/>
    </row>
    <row r="870">
      <c r="A870" s="272"/>
      <c r="B870" s="128"/>
      <c r="C870" s="128"/>
      <c r="D870" s="128"/>
      <c r="E870" s="128"/>
      <c r="F870" s="128"/>
      <c r="G870" s="128"/>
      <c r="H870" s="128"/>
      <c r="I870" s="271"/>
    </row>
    <row r="871">
      <c r="A871" s="272"/>
      <c r="B871" s="128"/>
      <c r="C871" s="128"/>
      <c r="D871" s="128"/>
      <c r="E871" s="128"/>
      <c r="F871" s="128"/>
      <c r="G871" s="128"/>
      <c r="H871" s="128"/>
      <c r="I871" s="271"/>
    </row>
    <row r="872">
      <c r="A872" s="272"/>
      <c r="B872" s="128"/>
      <c r="C872" s="128"/>
      <c r="D872" s="128"/>
      <c r="E872" s="128"/>
      <c r="F872" s="128"/>
      <c r="G872" s="128"/>
      <c r="H872" s="128"/>
      <c r="I872" s="271"/>
    </row>
    <row r="873">
      <c r="A873" s="272"/>
      <c r="B873" s="128"/>
      <c r="C873" s="128"/>
      <c r="D873" s="128"/>
      <c r="E873" s="128"/>
      <c r="F873" s="128"/>
      <c r="G873" s="128"/>
      <c r="H873" s="128"/>
      <c r="I873" s="271"/>
    </row>
    <row r="874">
      <c r="A874" s="272"/>
      <c r="B874" s="128"/>
      <c r="C874" s="128"/>
      <c r="D874" s="128"/>
      <c r="E874" s="128"/>
      <c r="F874" s="128"/>
      <c r="G874" s="128"/>
      <c r="H874" s="128"/>
      <c r="I874" s="271"/>
    </row>
    <row r="875">
      <c r="A875" s="272"/>
      <c r="B875" s="128"/>
      <c r="C875" s="128"/>
      <c r="D875" s="128"/>
      <c r="E875" s="128"/>
      <c r="F875" s="128"/>
      <c r="G875" s="128"/>
      <c r="H875" s="128"/>
      <c r="I875" s="271"/>
    </row>
    <row r="876">
      <c r="A876" s="272"/>
      <c r="B876" s="128"/>
      <c r="C876" s="128"/>
      <c r="D876" s="128"/>
      <c r="E876" s="128"/>
      <c r="F876" s="128"/>
      <c r="G876" s="128"/>
      <c r="H876" s="128"/>
      <c r="I876" s="271"/>
    </row>
    <row r="877">
      <c r="A877" s="272"/>
      <c r="B877" s="128"/>
      <c r="C877" s="128"/>
      <c r="D877" s="128"/>
      <c r="E877" s="128"/>
      <c r="F877" s="128"/>
      <c r="G877" s="128"/>
      <c r="H877" s="128"/>
      <c r="I877" s="271"/>
    </row>
    <row r="878">
      <c r="A878" s="272"/>
      <c r="B878" s="128"/>
      <c r="C878" s="128"/>
      <c r="D878" s="128"/>
      <c r="E878" s="128"/>
      <c r="F878" s="128"/>
      <c r="G878" s="128"/>
      <c r="H878" s="128"/>
      <c r="I878" s="271"/>
    </row>
    <row r="879">
      <c r="A879" s="272"/>
      <c r="B879" s="128"/>
      <c r="C879" s="128"/>
      <c r="D879" s="128"/>
      <c r="E879" s="128"/>
      <c r="F879" s="128"/>
      <c r="G879" s="128"/>
      <c r="H879" s="128"/>
      <c r="I879" s="271"/>
    </row>
    <row r="880">
      <c r="A880" s="272"/>
      <c r="B880" s="128"/>
      <c r="C880" s="128"/>
      <c r="D880" s="128"/>
      <c r="E880" s="128"/>
      <c r="F880" s="128"/>
      <c r="G880" s="128"/>
      <c r="H880" s="128"/>
      <c r="I880" s="271"/>
    </row>
    <row r="881">
      <c r="A881" s="272"/>
      <c r="B881" s="128"/>
      <c r="C881" s="128"/>
      <c r="D881" s="128"/>
      <c r="E881" s="128"/>
      <c r="F881" s="128"/>
      <c r="G881" s="128"/>
      <c r="H881" s="128"/>
      <c r="I881" s="271"/>
    </row>
    <row r="882">
      <c r="A882" s="272"/>
      <c r="B882" s="128"/>
      <c r="C882" s="128"/>
      <c r="D882" s="128"/>
      <c r="E882" s="128"/>
      <c r="F882" s="128"/>
      <c r="G882" s="128"/>
      <c r="H882" s="128"/>
      <c r="I882" s="271"/>
    </row>
    <row r="883">
      <c r="A883" s="272"/>
      <c r="B883" s="128"/>
      <c r="C883" s="128"/>
      <c r="D883" s="128"/>
      <c r="E883" s="128"/>
      <c r="F883" s="128"/>
      <c r="G883" s="128"/>
      <c r="H883" s="128"/>
      <c r="I883" s="271"/>
    </row>
    <row r="884">
      <c r="A884" s="272"/>
      <c r="B884" s="128"/>
      <c r="C884" s="128"/>
      <c r="D884" s="128"/>
      <c r="E884" s="128"/>
      <c r="F884" s="128"/>
      <c r="G884" s="128"/>
      <c r="H884" s="128"/>
      <c r="I884" s="271"/>
    </row>
    <row r="885">
      <c r="A885" s="272"/>
      <c r="B885" s="128"/>
      <c r="C885" s="128"/>
      <c r="D885" s="128"/>
      <c r="E885" s="128"/>
      <c r="F885" s="128"/>
      <c r="G885" s="128"/>
      <c r="H885" s="128"/>
      <c r="I885" s="271"/>
    </row>
    <row r="886">
      <c r="A886" s="272"/>
      <c r="B886" s="128"/>
      <c r="C886" s="128"/>
      <c r="D886" s="128"/>
      <c r="E886" s="128"/>
      <c r="F886" s="128"/>
      <c r="G886" s="128"/>
      <c r="H886" s="128"/>
      <c r="I886" s="271"/>
    </row>
    <row r="887">
      <c r="A887" s="272"/>
      <c r="B887" s="128"/>
      <c r="C887" s="128"/>
      <c r="D887" s="128"/>
      <c r="E887" s="128"/>
      <c r="F887" s="128"/>
      <c r="G887" s="128"/>
      <c r="H887" s="128"/>
      <c r="I887" s="271"/>
    </row>
    <row r="888">
      <c r="A888" s="272"/>
      <c r="B888" s="128"/>
      <c r="C888" s="128"/>
      <c r="D888" s="128"/>
      <c r="E888" s="128"/>
      <c r="F888" s="128"/>
      <c r="G888" s="128"/>
      <c r="H888" s="128"/>
      <c r="I888" s="271"/>
    </row>
    <row r="889">
      <c r="A889" s="272"/>
      <c r="B889" s="128"/>
      <c r="C889" s="128"/>
      <c r="D889" s="128"/>
      <c r="E889" s="128"/>
      <c r="F889" s="128"/>
      <c r="G889" s="128"/>
      <c r="H889" s="128"/>
      <c r="I889" s="271"/>
    </row>
    <row r="890">
      <c r="A890" s="272"/>
      <c r="B890" s="128"/>
      <c r="C890" s="128"/>
      <c r="D890" s="128"/>
      <c r="E890" s="128"/>
      <c r="F890" s="128"/>
      <c r="G890" s="128"/>
      <c r="H890" s="128"/>
      <c r="I890" s="271"/>
    </row>
    <row r="891">
      <c r="A891" s="272"/>
      <c r="B891" s="128"/>
      <c r="C891" s="128"/>
      <c r="D891" s="128"/>
      <c r="E891" s="128"/>
      <c r="F891" s="128"/>
      <c r="G891" s="128"/>
      <c r="H891" s="128"/>
      <c r="I891" s="271"/>
    </row>
    <row r="892">
      <c r="A892" s="272"/>
      <c r="B892" s="128"/>
      <c r="C892" s="128"/>
      <c r="D892" s="128"/>
      <c r="E892" s="128"/>
      <c r="F892" s="128"/>
      <c r="G892" s="128"/>
      <c r="H892" s="128"/>
      <c r="I892" s="271"/>
    </row>
    <row r="893">
      <c r="A893" s="272"/>
      <c r="B893" s="128"/>
      <c r="C893" s="128"/>
      <c r="D893" s="128"/>
      <c r="E893" s="128"/>
      <c r="F893" s="128"/>
      <c r="G893" s="128"/>
      <c r="H893" s="128"/>
      <c r="I893" s="271"/>
    </row>
    <row r="894">
      <c r="A894" s="272"/>
      <c r="B894" s="128"/>
      <c r="C894" s="128"/>
      <c r="D894" s="128"/>
      <c r="E894" s="128"/>
      <c r="F894" s="128"/>
      <c r="G894" s="128"/>
      <c r="H894" s="128"/>
      <c r="I894" s="271"/>
    </row>
    <row r="895">
      <c r="A895" s="272"/>
      <c r="B895" s="128"/>
      <c r="C895" s="128"/>
      <c r="D895" s="128"/>
      <c r="E895" s="128"/>
      <c r="F895" s="128"/>
      <c r="G895" s="128"/>
      <c r="H895" s="128"/>
      <c r="I895" s="271"/>
    </row>
    <row r="896">
      <c r="A896" s="272"/>
      <c r="B896" s="128"/>
      <c r="C896" s="128"/>
      <c r="D896" s="128"/>
      <c r="E896" s="128"/>
      <c r="F896" s="128"/>
      <c r="G896" s="128"/>
      <c r="H896" s="128"/>
      <c r="I896" s="271"/>
    </row>
    <row r="897">
      <c r="A897" s="272"/>
      <c r="B897" s="128"/>
      <c r="C897" s="128"/>
      <c r="D897" s="128"/>
      <c r="E897" s="128"/>
      <c r="F897" s="128"/>
      <c r="G897" s="128"/>
      <c r="H897" s="128"/>
      <c r="I897" s="271"/>
    </row>
    <row r="898">
      <c r="A898" s="272"/>
      <c r="B898" s="128"/>
      <c r="C898" s="128"/>
      <c r="D898" s="128"/>
      <c r="E898" s="128"/>
      <c r="F898" s="128"/>
      <c r="G898" s="128"/>
      <c r="H898" s="128"/>
      <c r="I898" s="271"/>
    </row>
    <row r="899">
      <c r="A899" s="272"/>
      <c r="B899" s="128"/>
      <c r="C899" s="128"/>
      <c r="D899" s="128"/>
      <c r="E899" s="128"/>
      <c r="F899" s="128"/>
      <c r="G899" s="128"/>
      <c r="H899" s="128"/>
      <c r="I899" s="271"/>
    </row>
    <row r="900">
      <c r="A900" s="272"/>
      <c r="B900" s="128"/>
      <c r="C900" s="128"/>
      <c r="D900" s="128"/>
      <c r="E900" s="128"/>
      <c r="F900" s="128"/>
      <c r="G900" s="128"/>
      <c r="H900" s="128"/>
      <c r="I900" s="271"/>
    </row>
    <row r="901">
      <c r="A901" s="272"/>
      <c r="B901" s="128"/>
      <c r="C901" s="128"/>
      <c r="D901" s="128"/>
      <c r="E901" s="128"/>
      <c r="F901" s="128"/>
      <c r="G901" s="128"/>
      <c r="H901" s="128"/>
      <c r="I901" s="271"/>
    </row>
    <row r="902">
      <c r="A902" s="272"/>
      <c r="B902" s="128"/>
      <c r="C902" s="128"/>
      <c r="D902" s="128"/>
      <c r="E902" s="128"/>
      <c r="F902" s="128"/>
      <c r="G902" s="128"/>
      <c r="H902" s="128"/>
      <c r="I902" s="271"/>
    </row>
    <row r="903">
      <c r="A903" s="272"/>
      <c r="B903" s="128"/>
      <c r="C903" s="128"/>
      <c r="D903" s="128"/>
      <c r="E903" s="128"/>
      <c r="F903" s="128"/>
      <c r="G903" s="128"/>
      <c r="H903" s="128"/>
      <c r="I903" s="271"/>
    </row>
    <row r="904">
      <c r="A904" s="272"/>
      <c r="B904" s="128"/>
      <c r="C904" s="128"/>
      <c r="D904" s="128"/>
      <c r="E904" s="128"/>
      <c r="F904" s="128"/>
      <c r="G904" s="128"/>
      <c r="H904" s="128"/>
      <c r="I904" s="271"/>
    </row>
    <row r="905">
      <c r="A905" s="272"/>
      <c r="B905" s="128"/>
      <c r="C905" s="128"/>
      <c r="D905" s="128"/>
      <c r="E905" s="128"/>
      <c r="F905" s="128"/>
      <c r="G905" s="128"/>
      <c r="H905" s="128"/>
      <c r="I905" s="271"/>
    </row>
    <row r="906">
      <c r="A906" s="272"/>
      <c r="B906" s="128"/>
      <c r="C906" s="128"/>
      <c r="D906" s="128"/>
      <c r="E906" s="128"/>
      <c r="F906" s="128"/>
      <c r="G906" s="128"/>
      <c r="H906" s="128"/>
      <c r="I906" s="271"/>
    </row>
    <row r="907">
      <c r="A907" s="272"/>
      <c r="B907" s="128"/>
      <c r="C907" s="128"/>
      <c r="D907" s="128"/>
      <c r="E907" s="128"/>
      <c r="F907" s="128"/>
      <c r="G907" s="128"/>
      <c r="H907" s="128"/>
      <c r="I907" s="271"/>
    </row>
    <row r="908">
      <c r="A908" s="272"/>
      <c r="B908" s="128"/>
      <c r="C908" s="128"/>
      <c r="D908" s="128"/>
      <c r="E908" s="128"/>
      <c r="F908" s="128"/>
      <c r="G908" s="128"/>
      <c r="H908" s="128"/>
      <c r="I908" s="271"/>
    </row>
    <row r="909">
      <c r="A909" s="272"/>
      <c r="B909" s="128"/>
      <c r="C909" s="128"/>
      <c r="D909" s="128"/>
      <c r="E909" s="128"/>
      <c r="F909" s="128"/>
      <c r="G909" s="128"/>
      <c r="H909" s="128"/>
      <c r="I909" s="271"/>
    </row>
    <row r="910">
      <c r="A910" s="272"/>
      <c r="B910" s="128"/>
      <c r="C910" s="128"/>
      <c r="D910" s="128"/>
      <c r="E910" s="128"/>
      <c r="F910" s="128"/>
      <c r="G910" s="128"/>
      <c r="H910" s="128"/>
      <c r="I910" s="271"/>
    </row>
    <row r="911">
      <c r="A911" s="272"/>
      <c r="B911" s="128"/>
      <c r="C911" s="128"/>
      <c r="D911" s="128"/>
      <c r="E911" s="128"/>
      <c r="F911" s="128"/>
      <c r="G911" s="128"/>
      <c r="H911" s="128"/>
      <c r="I911" s="271"/>
    </row>
    <row r="912">
      <c r="A912" s="272"/>
      <c r="B912" s="128"/>
      <c r="C912" s="128"/>
      <c r="D912" s="128"/>
      <c r="E912" s="128"/>
      <c r="F912" s="128"/>
      <c r="G912" s="128"/>
      <c r="H912" s="128"/>
      <c r="I912" s="271"/>
    </row>
    <row r="913">
      <c r="A913" s="272"/>
      <c r="B913" s="128"/>
      <c r="C913" s="128"/>
      <c r="D913" s="128"/>
      <c r="E913" s="128"/>
      <c r="F913" s="128"/>
      <c r="G913" s="128"/>
      <c r="H913" s="128"/>
      <c r="I913" s="271"/>
    </row>
    <row r="914">
      <c r="A914" s="272"/>
      <c r="B914" s="128"/>
      <c r="C914" s="128"/>
      <c r="D914" s="128"/>
      <c r="E914" s="128"/>
      <c r="F914" s="128"/>
      <c r="G914" s="128"/>
      <c r="H914" s="128"/>
      <c r="I914" s="271"/>
    </row>
    <row r="915">
      <c r="A915" s="272"/>
      <c r="B915" s="128"/>
      <c r="C915" s="128"/>
      <c r="D915" s="128"/>
      <c r="E915" s="128"/>
      <c r="F915" s="128"/>
      <c r="G915" s="128"/>
      <c r="H915" s="128"/>
      <c r="I915" s="271"/>
    </row>
    <row r="916">
      <c r="A916" s="272"/>
      <c r="B916" s="128"/>
      <c r="C916" s="128"/>
      <c r="D916" s="128"/>
      <c r="E916" s="128"/>
      <c r="F916" s="128"/>
      <c r="G916" s="128"/>
      <c r="H916" s="128"/>
      <c r="I916" s="271"/>
    </row>
    <row r="917">
      <c r="A917" s="272"/>
      <c r="B917" s="128"/>
      <c r="C917" s="128"/>
      <c r="D917" s="128"/>
      <c r="E917" s="128"/>
      <c r="F917" s="128"/>
      <c r="G917" s="128"/>
      <c r="H917" s="128"/>
      <c r="I917" s="271"/>
    </row>
    <row r="918">
      <c r="A918" s="272"/>
      <c r="B918" s="128"/>
      <c r="C918" s="128"/>
      <c r="D918" s="128"/>
      <c r="E918" s="128"/>
      <c r="F918" s="128"/>
      <c r="G918" s="128"/>
      <c r="H918" s="128"/>
      <c r="I918" s="271"/>
    </row>
    <row r="919">
      <c r="A919" s="272"/>
      <c r="B919" s="128"/>
      <c r="C919" s="128"/>
      <c r="D919" s="128"/>
      <c r="E919" s="128"/>
      <c r="F919" s="128"/>
      <c r="G919" s="128"/>
      <c r="H919" s="128"/>
      <c r="I919" s="271"/>
    </row>
    <row r="920">
      <c r="A920" s="272"/>
      <c r="B920" s="128"/>
      <c r="C920" s="128"/>
      <c r="D920" s="128"/>
      <c r="E920" s="128"/>
      <c r="F920" s="128"/>
      <c r="G920" s="128"/>
      <c r="H920" s="128"/>
      <c r="I920" s="271"/>
    </row>
    <row r="921">
      <c r="A921" s="272"/>
      <c r="B921" s="128"/>
      <c r="C921" s="128"/>
      <c r="D921" s="128"/>
      <c r="E921" s="128"/>
      <c r="F921" s="128"/>
      <c r="G921" s="128"/>
      <c r="H921" s="128"/>
      <c r="I921" s="271"/>
    </row>
    <row r="922">
      <c r="A922" s="272"/>
      <c r="B922" s="128"/>
      <c r="C922" s="128"/>
      <c r="D922" s="128"/>
      <c r="E922" s="128"/>
      <c r="F922" s="128"/>
      <c r="G922" s="128"/>
      <c r="H922" s="128"/>
      <c r="I922" s="271"/>
    </row>
    <row r="923">
      <c r="A923" s="272"/>
      <c r="B923" s="128"/>
      <c r="C923" s="128"/>
      <c r="D923" s="128"/>
      <c r="E923" s="128"/>
      <c r="F923" s="128"/>
      <c r="G923" s="128"/>
      <c r="H923" s="128"/>
      <c r="I923" s="271"/>
    </row>
    <row r="924">
      <c r="A924" s="272"/>
      <c r="B924" s="128"/>
      <c r="C924" s="128"/>
      <c r="D924" s="128"/>
      <c r="E924" s="128"/>
      <c r="F924" s="128"/>
      <c r="G924" s="128"/>
      <c r="H924" s="128"/>
      <c r="I924" s="271"/>
    </row>
    <row r="925">
      <c r="A925" s="272"/>
      <c r="B925" s="128"/>
      <c r="C925" s="128"/>
      <c r="D925" s="128"/>
      <c r="E925" s="128"/>
      <c r="F925" s="128"/>
      <c r="G925" s="128"/>
      <c r="H925" s="128"/>
      <c r="I925" s="271"/>
    </row>
    <row r="926">
      <c r="A926" s="272"/>
      <c r="B926" s="128"/>
      <c r="C926" s="128"/>
      <c r="D926" s="128"/>
      <c r="E926" s="128"/>
      <c r="F926" s="128"/>
      <c r="G926" s="128"/>
      <c r="H926" s="128"/>
      <c r="I926" s="271"/>
    </row>
    <row r="927">
      <c r="A927" s="272"/>
      <c r="B927" s="128"/>
      <c r="C927" s="128"/>
      <c r="D927" s="128"/>
      <c r="E927" s="128"/>
      <c r="F927" s="128"/>
      <c r="G927" s="128"/>
      <c r="H927" s="128"/>
      <c r="I927" s="271"/>
    </row>
    <row r="928">
      <c r="A928" s="272"/>
      <c r="B928" s="128"/>
      <c r="C928" s="128"/>
      <c r="D928" s="128"/>
      <c r="E928" s="128"/>
      <c r="F928" s="128"/>
      <c r="G928" s="128"/>
      <c r="H928" s="128"/>
      <c r="I928" s="271"/>
    </row>
    <row r="929">
      <c r="A929" s="272"/>
      <c r="B929" s="128"/>
      <c r="C929" s="128"/>
      <c r="D929" s="128"/>
      <c r="E929" s="128"/>
      <c r="F929" s="128"/>
      <c r="G929" s="128"/>
      <c r="H929" s="128"/>
      <c r="I929" s="271"/>
    </row>
    <row r="930">
      <c r="A930" s="272"/>
      <c r="B930" s="128"/>
      <c r="C930" s="128"/>
      <c r="D930" s="128"/>
      <c r="E930" s="128"/>
      <c r="F930" s="128"/>
      <c r="G930" s="128"/>
      <c r="H930" s="128"/>
      <c r="I930" s="271"/>
    </row>
    <row r="931">
      <c r="A931" s="272"/>
      <c r="B931" s="128"/>
      <c r="C931" s="128"/>
      <c r="D931" s="128"/>
      <c r="E931" s="128"/>
      <c r="F931" s="128"/>
      <c r="G931" s="128"/>
      <c r="H931" s="128"/>
      <c r="I931" s="271"/>
    </row>
    <row r="932">
      <c r="A932" s="272"/>
      <c r="B932" s="128"/>
      <c r="C932" s="128"/>
      <c r="D932" s="128"/>
      <c r="E932" s="128"/>
      <c r="F932" s="128"/>
      <c r="G932" s="128"/>
      <c r="H932" s="128"/>
      <c r="I932" s="271"/>
    </row>
    <row r="933">
      <c r="A933" s="272"/>
      <c r="B933" s="128"/>
      <c r="C933" s="128"/>
      <c r="D933" s="128"/>
      <c r="E933" s="128"/>
      <c r="F933" s="128"/>
      <c r="G933" s="128"/>
      <c r="H933" s="128"/>
      <c r="I933" s="271"/>
    </row>
    <row r="934">
      <c r="A934" s="272"/>
      <c r="B934" s="128"/>
      <c r="C934" s="128"/>
      <c r="D934" s="128"/>
      <c r="E934" s="128"/>
      <c r="F934" s="128"/>
      <c r="G934" s="128"/>
      <c r="H934" s="128"/>
      <c r="I934" s="271"/>
    </row>
    <row r="935">
      <c r="A935" s="272"/>
      <c r="B935" s="128"/>
      <c r="C935" s="128"/>
      <c r="D935" s="128"/>
      <c r="E935" s="128"/>
      <c r="F935" s="128"/>
      <c r="G935" s="128"/>
      <c r="H935" s="128"/>
      <c r="I935" s="271"/>
    </row>
    <row r="936">
      <c r="A936" s="272"/>
      <c r="B936" s="128"/>
      <c r="C936" s="128"/>
      <c r="D936" s="128"/>
      <c r="E936" s="128"/>
      <c r="F936" s="128"/>
      <c r="G936" s="128"/>
      <c r="H936" s="128"/>
      <c r="I936" s="271"/>
    </row>
    <row r="937">
      <c r="A937" s="272"/>
      <c r="B937" s="128"/>
      <c r="C937" s="128"/>
      <c r="D937" s="128"/>
      <c r="E937" s="128"/>
      <c r="F937" s="128"/>
      <c r="G937" s="128"/>
      <c r="H937" s="128"/>
      <c r="I937" s="271"/>
    </row>
    <row r="938">
      <c r="A938" s="272"/>
      <c r="B938" s="128"/>
      <c r="C938" s="128"/>
      <c r="D938" s="128"/>
      <c r="E938" s="128"/>
      <c r="F938" s="128"/>
      <c r="G938" s="128"/>
      <c r="H938" s="128"/>
      <c r="I938" s="271"/>
    </row>
    <row r="939">
      <c r="A939" s="272"/>
      <c r="B939" s="128"/>
      <c r="C939" s="128"/>
      <c r="D939" s="128"/>
      <c r="E939" s="128"/>
      <c r="F939" s="128"/>
      <c r="G939" s="128"/>
      <c r="H939" s="128"/>
      <c r="I939" s="271"/>
    </row>
    <row r="940">
      <c r="A940" s="272"/>
      <c r="B940" s="128"/>
      <c r="C940" s="128"/>
      <c r="D940" s="128"/>
      <c r="E940" s="128"/>
      <c r="F940" s="128"/>
      <c r="G940" s="128"/>
      <c r="H940" s="128"/>
      <c r="I940" s="271"/>
    </row>
    <row r="941">
      <c r="A941" s="272"/>
      <c r="B941" s="128"/>
      <c r="C941" s="128"/>
      <c r="D941" s="128"/>
      <c r="E941" s="128"/>
      <c r="F941" s="128"/>
      <c r="G941" s="128"/>
      <c r="H941" s="128"/>
      <c r="I941" s="271"/>
    </row>
    <row r="942">
      <c r="A942" s="272"/>
      <c r="B942" s="128"/>
      <c r="C942" s="128"/>
      <c r="D942" s="128"/>
      <c r="E942" s="128"/>
      <c r="F942" s="128"/>
      <c r="G942" s="128"/>
      <c r="H942" s="128"/>
      <c r="I942" s="271"/>
    </row>
    <row r="943">
      <c r="A943" s="272"/>
      <c r="B943" s="128"/>
      <c r="C943" s="128"/>
      <c r="D943" s="128"/>
      <c r="E943" s="128"/>
      <c r="F943" s="128"/>
      <c r="G943" s="128"/>
      <c r="H943" s="128"/>
      <c r="I943" s="271"/>
    </row>
    <row r="944">
      <c r="A944" s="272"/>
      <c r="B944" s="128"/>
      <c r="C944" s="128"/>
      <c r="D944" s="128"/>
      <c r="E944" s="128"/>
      <c r="F944" s="128"/>
      <c r="G944" s="128"/>
      <c r="H944" s="128"/>
      <c r="I944" s="271"/>
    </row>
    <row r="945">
      <c r="A945" s="272"/>
      <c r="B945" s="128"/>
      <c r="C945" s="128"/>
      <c r="D945" s="128"/>
      <c r="E945" s="128"/>
      <c r="F945" s="128"/>
      <c r="G945" s="128"/>
      <c r="H945" s="128"/>
      <c r="I945" s="271"/>
    </row>
    <row r="946">
      <c r="A946" s="272"/>
      <c r="B946" s="128"/>
      <c r="C946" s="128"/>
      <c r="D946" s="128"/>
      <c r="E946" s="128"/>
      <c r="F946" s="128"/>
      <c r="G946" s="128"/>
      <c r="H946" s="128"/>
      <c r="I946" s="271"/>
    </row>
    <row r="947">
      <c r="A947" s="272"/>
      <c r="B947" s="128"/>
      <c r="C947" s="128"/>
      <c r="D947" s="128"/>
      <c r="E947" s="128"/>
      <c r="F947" s="128"/>
      <c r="G947" s="128"/>
      <c r="H947" s="128"/>
      <c r="I947" s="271"/>
    </row>
    <row r="948">
      <c r="A948" s="272"/>
      <c r="B948" s="128"/>
      <c r="C948" s="128"/>
      <c r="D948" s="128"/>
      <c r="E948" s="128"/>
      <c r="F948" s="128"/>
      <c r="G948" s="128"/>
      <c r="H948" s="128"/>
      <c r="I948" s="271"/>
    </row>
    <row r="949">
      <c r="A949" s="272"/>
      <c r="B949" s="128"/>
      <c r="C949" s="128"/>
      <c r="D949" s="128"/>
      <c r="E949" s="128"/>
      <c r="F949" s="128"/>
      <c r="G949" s="128"/>
      <c r="H949" s="128"/>
      <c r="I949" s="271"/>
    </row>
    <row r="950">
      <c r="A950" s="272"/>
      <c r="B950" s="128"/>
      <c r="C950" s="128"/>
      <c r="D950" s="128"/>
      <c r="E950" s="128"/>
      <c r="F950" s="128"/>
      <c r="G950" s="128"/>
      <c r="H950" s="128"/>
      <c r="I950" s="271"/>
    </row>
    <row r="951">
      <c r="A951" s="272"/>
      <c r="B951" s="128"/>
      <c r="C951" s="128"/>
      <c r="D951" s="128"/>
      <c r="E951" s="128"/>
      <c r="F951" s="128"/>
      <c r="G951" s="128"/>
      <c r="H951" s="128"/>
      <c r="I951" s="271"/>
    </row>
    <row r="952">
      <c r="A952" s="272"/>
      <c r="B952" s="128"/>
      <c r="C952" s="128"/>
      <c r="D952" s="128"/>
      <c r="E952" s="128"/>
      <c r="F952" s="128"/>
      <c r="G952" s="128"/>
      <c r="H952" s="128"/>
      <c r="I952" s="271"/>
    </row>
    <row r="953">
      <c r="A953" s="272"/>
      <c r="B953" s="128"/>
      <c r="C953" s="128"/>
      <c r="D953" s="128"/>
      <c r="E953" s="128"/>
      <c r="F953" s="128"/>
      <c r="G953" s="128"/>
      <c r="H953" s="128"/>
      <c r="I953" s="271"/>
    </row>
    <row r="954">
      <c r="A954" s="272"/>
      <c r="B954" s="128"/>
      <c r="C954" s="128"/>
      <c r="D954" s="128"/>
      <c r="E954" s="128"/>
      <c r="F954" s="128"/>
      <c r="G954" s="128"/>
      <c r="H954" s="128"/>
      <c r="I954" s="271"/>
    </row>
    <row r="955">
      <c r="A955" s="272"/>
      <c r="B955" s="128"/>
      <c r="C955" s="128"/>
      <c r="D955" s="128"/>
      <c r="E955" s="128"/>
      <c r="F955" s="128"/>
      <c r="G955" s="128"/>
      <c r="H955" s="128"/>
      <c r="I955" s="271"/>
    </row>
    <row r="956">
      <c r="A956" s="272"/>
      <c r="B956" s="128"/>
      <c r="C956" s="128"/>
      <c r="D956" s="128"/>
      <c r="E956" s="128"/>
      <c r="F956" s="128"/>
      <c r="G956" s="128"/>
      <c r="H956" s="128"/>
      <c r="I956" s="271"/>
    </row>
    <row r="957">
      <c r="A957" s="272"/>
      <c r="B957" s="128"/>
      <c r="C957" s="128"/>
      <c r="D957" s="128"/>
      <c r="E957" s="128"/>
      <c r="F957" s="128"/>
      <c r="G957" s="128"/>
      <c r="H957" s="128"/>
      <c r="I957" s="271"/>
    </row>
    <row r="958">
      <c r="A958" s="272"/>
      <c r="B958" s="128"/>
      <c r="C958" s="128"/>
      <c r="D958" s="128"/>
      <c r="E958" s="128"/>
      <c r="F958" s="128"/>
      <c r="G958" s="128"/>
      <c r="H958" s="128"/>
      <c r="I958" s="271"/>
    </row>
    <row r="959">
      <c r="A959" s="272"/>
      <c r="B959" s="128"/>
      <c r="C959" s="128"/>
      <c r="D959" s="128"/>
      <c r="E959" s="128"/>
      <c r="F959" s="128"/>
      <c r="G959" s="128"/>
      <c r="H959" s="128"/>
      <c r="I959" s="271"/>
    </row>
    <row r="960">
      <c r="A960" s="272"/>
      <c r="B960" s="128"/>
      <c r="C960" s="128"/>
      <c r="D960" s="128"/>
      <c r="E960" s="128"/>
      <c r="F960" s="128"/>
      <c r="G960" s="128"/>
      <c r="H960" s="128"/>
      <c r="I960" s="271"/>
    </row>
    <row r="961">
      <c r="A961" s="272"/>
      <c r="B961" s="128"/>
      <c r="C961" s="128"/>
      <c r="D961" s="128"/>
      <c r="E961" s="128"/>
      <c r="F961" s="128"/>
      <c r="G961" s="128"/>
      <c r="H961" s="128"/>
      <c r="I961" s="271"/>
    </row>
    <row r="962">
      <c r="A962" s="272"/>
      <c r="B962" s="128"/>
      <c r="C962" s="128"/>
      <c r="D962" s="128"/>
      <c r="E962" s="128"/>
      <c r="F962" s="128"/>
      <c r="G962" s="128"/>
      <c r="H962" s="128"/>
      <c r="I962" s="271"/>
    </row>
    <row r="963">
      <c r="A963" s="307"/>
      <c r="B963" s="308"/>
      <c r="C963" s="308"/>
      <c r="D963" s="308"/>
      <c r="E963" s="308"/>
      <c r="F963" s="308"/>
      <c r="G963" s="308"/>
      <c r="H963" s="308"/>
      <c r="I963" s="309"/>
    </row>
  </sheetData>
  <mergeCells count="14">
    <mergeCell ref="K52:L52"/>
    <mergeCell ref="K64:L64"/>
    <mergeCell ref="A52:H52"/>
    <mergeCell ref="A37:H37"/>
    <mergeCell ref="A35:H35"/>
    <mergeCell ref="A66:H66"/>
    <mergeCell ref="K77:L77"/>
    <mergeCell ref="I213:J213"/>
    <mergeCell ref="K213:L213"/>
    <mergeCell ref="C213:D213"/>
    <mergeCell ref="A213:B213"/>
    <mergeCell ref="G213:H213"/>
    <mergeCell ref="E213:F213"/>
    <mergeCell ref="A212:L212"/>
  </mergeCells>
  <conditionalFormatting sqref="A1:A32 A33:A36 A49 B49:B51 A64 A78:A79 A149 B150 A151:A963 C213:C214 E213:E214 G213:G214 I213:I214 K213:K214">
    <cfRule type="notContainsBlanks" dxfId="1" priority="1">
      <formula>LEN(TRIM(A1))&gt;0</formula>
    </cfRule>
  </conditionalFormatting>
  <conditionalFormatting sqref="A1:A32 A33:A36 A49 B49:B51 A64 A78:A79 A149 B150 A151:A963 C213:C214 E213:E214 G213:G214 I213:I214 K213:K214">
    <cfRule type="timePeriod" dxfId="1" priority="2" timePeriod="today"/>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sheetData>
    <row r="1">
      <c r="A1" s="153" t="s">
        <v>228</v>
      </c>
      <c r="B1" s="155" t="s">
        <v>115</v>
      </c>
      <c r="C1" s="155" t="s">
        <v>708</v>
      </c>
      <c r="D1" s="155" t="s">
        <v>290</v>
      </c>
      <c r="E1" s="155" t="s">
        <v>245</v>
      </c>
      <c r="F1" s="155" t="s">
        <v>297</v>
      </c>
      <c r="G1" s="155" t="s">
        <v>298</v>
      </c>
      <c r="H1" s="155" t="s">
        <v>253</v>
      </c>
      <c r="I1" s="155" t="s">
        <v>723</v>
      </c>
      <c r="J1" s="155" t="s">
        <v>260</v>
      </c>
    </row>
    <row r="2">
      <c r="A2" s="2" t="s">
        <v>712</v>
      </c>
      <c r="B2" s="2" t="s">
        <v>316</v>
      </c>
      <c r="C2" s="2" t="s">
        <v>713</v>
      </c>
      <c r="D2" s="2" t="s">
        <v>294</v>
      </c>
      <c r="E2" s="2">
        <v>5.0</v>
      </c>
      <c r="F2" s="64">
        <v>420.0</v>
      </c>
      <c r="G2" s="2">
        <v>3.0</v>
      </c>
      <c r="H2" s="2">
        <v>1.0</v>
      </c>
      <c r="I2" s="2">
        <v>0.0</v>
      </c>
      <c r="J2" s="2">
        <v>2.0</v>
      </c>
    </row>
    <row r="3">
      <c r="A3" s="2" t="s">
        <v>712</v>
      </c>
      <c r="B3" s="2" t="s">
        <v>316</v>
      </c>
      <c r="C3" s="2" t="s">
        <v>713</v>
      </c>
      <c r="D3" s="2" t="s">
        <v>295</v>
      </c>
      <c r="E3" s="2">
        <v>5.0</v>
      </c>
      <c r="F3" s="2">
        <v>500.0</v>
      </c>
      <c r="G3" s="2">
        <v>3.0</v>
      </c>
      <c r="H3" s="2">
        <v>2.0</v>
      </c>
      <c r="I3" s="2">
        <v>0.0</v>
      </c>
      <c r="J3" s="2">
        <v>1.0</v>
      </c>
    </row>
    <row r="27">
      <c r="A27" s="160" t="s">
        <v>94</v>
      </c>
    </row>
    <row r="28">
      <c r="A28" s="187" t="s">
        <v>245</v>
      </c>
      <c r="B28" s="50"/>
      <c r="C28" s="187" t="s">
        <v>297</v>
      </c>
      <c r="D28" s="50"/>
      <c r="E28" s="187" t="s">
        <v>298</v>
      </c>
      <c r="F28" s="50"/>
      <c r="G28" s="187" t="s">
        <v>253</v>
      </c>
      <c r="H28" s="50"/>
      <c r="I28" s="187" t="s">
        <v>723</v>
      </c>
      <c r="J28" s="50"/>
      <c r="K28" s="187" t="s">
        <v>260</v>
      </c>
      <c r="L28" s="50"/>
    </row>
    <row r="29">
      <c r="A29" s="188" t="s">
        <v>98</v>
      </c>
      <c r="B29" s="188" t="s">
        <v>99</v>
      </c>
      <c r="C29" s="188" t="s">
        <v>98</v>
      </c>
      <c r="D29" s="188" t="s">
        <v>99</v>
      </c>
      <c r="E29" s="188" t="s">
        <v>98</v>
      </c>
      <c r="F29" s="188" t="s">
        <v>99</v>
      </c>
      <c r="G29" s="188" t="s">
        <v>98</v>
      </c>
      <c r="H29" s="188" t="s">
        <v>99</v>
      </c>
      <c r="I29" s="188" t="s">
        <v>98</v>
      </c>
      <c r="J29" s="188" t="s">
        <v>99</v>
      </c>
      <c r="K29" s="188" t="s">
        <v>98</v>
      </c>
      <c r="L29" s="188" t="s">
        <v>99</v>
      </c>
    </row>
    <row r="30">
      <c r="A30" s="31"/>
      <c r="B30" s="31"/>
      <c r="C30" s="31"/>
      <c r="D30" s="31"/>
      <c r="E30" s="31"/>
      <c r="F30" s="31"/>
      <c r="G30" s="31"/>
      <c r="H30" s="31"/>
      <c r="I30" s="31"/>
      <c r="J30" s="31"/>
      <c r="K30" s="31"/>
      <c r="L30" s="31"/>
    </row>
    <row r="31">
      <c r="A31" s="31"/>
      <c r="B31" s="31"/>
      <c r="C31" s="31"/>
      <c r="D31" s="31"/>
      <c r="E31" s="31"/>
      <c r="F31" s="31"/>
      <c r="G31" s="31"/>
      <c r="H31" s="31"/>
      <c r="I31" s="31"/>
      <c r="J31" s="31"/>
      <c r="K31" s="31"/>
      <c r="L31" s="31"/>
    </row>
    <row r="32">
      <c r="A32" s="31"/>
      <c r="B32" s="31"/>
      <c r="C32" s="31"/>
      <c r="D32" s="31"/>
      <c r="E32" s="31"/>
      <c r="F32" s="31"/>
      <c r="G32" s="31"/>
      <c r="H32" s="31"/>
      <c r="I32" s="31"/>
      <c r="J32" s="31"/>
      <c r="K32" s="31"/>
      <c r="L32" s="31"/>
    </row>
    <row r="33">
      <c r="A33" s="31"/>
      <c r="B33" s="31"/>
      <c r="C33" s="31"/>
      <c r="D33" s="31"/>
      <c r="E33" s="31"/>
      <c r="F33" s="31"/>
      <c r="G33" s="31"/>
      <c r="H33" s="31"/>
      <c r="I33" s="31"/>
      <c r="J33" s="31"/>
      <c r="K33" s="31"/>
      <c r="L33" s="31"/>
    </row>
    <row r="34">
      <c r="A34" s="31"/>
      <c r="B34" s="31"/>
      <c r="C34" s="31"/>
      <c r="D34" s="31"/>
      <c r="E34" s="31"/>
      <c r="F34" s="31"/>
      <c r="G34" s="31"/>
      <c r="H34" s="31"/>
      <c r="I34" s="31"/>
      <c r="J34" s="31"/>
      <c r="K34" s="31"/>
      <c r="L34" s="31"/>
    </row>
    <row r="35">
      <c r="A35" s="31"/>
      <c r="B35" s="31"/>
      <c r="C35" s="31"/>
      <c r="D35" s="31"/>
      <c r="E35" s="31"/>
      <c r="F35" s="31"/>
      <c r="G35" s="31"/>
      <c r="H35" s="31"/>
      <c r="I35" s="31"/>
      <c r="J35" s="31"/>
      <c r="K35" s="31"/>
      <c r="L35" s="31"/>
    </row>
    <row r="36">
      <c r="A36" s="31"/>
      <c r="B36" s="31"/>
      <c r="C36" s="31"/>
      <c r="D36" s="31"/>
      <c r="E36" s="31"/>
      <c r="F36" s="31"/>
      <c r="G36" s="31"/>
      <c r="H36" s="31"/>
      <c r="I36" s="31"/>
      <c r="J36" s="31"/>
      <c r="K36" s="31"/>
      <c r="L36" s="31"/>
    </row>
    <row r="37">
      <c r="A37" s="31"/>
      <c r="B37" s="31"/>
      <c r="C37" s="31"/>
      <c r="D37" s="31"/>
      <c r="E37" s="31"/>
      <c r="F37" s="31"/>
      <c r="G37" s="31"/>
      <c r="H37" s="31"/>
      <c r="I37" s="31"/>
      <c r="J37" s="31"/>
      <c r="K37" s="31"/>
      <c r="L37" s="31"/>
    </row>
    <row r="38">
      <c r="A38" s="31"/>
      <c r="B38" s="31"/>
      <c r="C38" s="31"/>
      <c r="D38" s="31"/>
      <c r="E38" s="31"/>
      <c r="F38" s="31"/>
      <c r="G38" s="31"/>
      <c r="H38" s="31"/>
      <c r="I38" s="31"/>
      <c r="J38" s="31"/>
      <c r="K38" s="31"/>
      <c r="L38" s="31"/>
    </row>
    <row r="39">
      <c r="A39" s="31"/>
      <c r="B39" s="31"/>
      <c r="C39" s="31"/>
      <c r="D39" s="31"/>
      <c r="E39" s="31"/>
      <c r="F39" s="31"/>
      <c r="G39" s="31"/>
      <c r="H39" s="31"/>
      <c r="I39" s="31"/>
      <c r="J39" s="31"/>
      <c r="K39" s="31"/>
      <c r="L39" s="31"/>
    </row>
  </sheetData>
  <mergeCells count="7">
    <mergeCell ref="A28:B28"/>
    <mergeCell ref="C28:D28"/>
    <mergeCell ref="E28:F28"/>
    <mergeCell ref="G28:H28"/>
    <mergeCell ref="I28:J28"/>
    <mergeCell ref="K28:L28"/>
    <mergeCell ref="A27:L27"/>
  </mergeCells>
  <conditionalFormatting sqref="A1">
    <cfRule type="notContainsBlanks" dxfId="1" priority="1">
      <formula>LEN(TRIM(A1))&gt;0</formula>
    </cfRule>
  </conditionalFormatting>
  <conditionalFormatting sqref="A1">
    <cfRule type="timePeriod" dxfId="1" priority="2" timePeriod="today"/>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0" max="10" width="30.29"/>
  </cols>
  <sheetData>
    <row r="1">
      <c r="A1" s="153" t="s">
        <v>228</v>
      </c>
      <c r="B1" s="155" t="s">
        <v>115</v>
      </c>
      <c r="C1" s="155" t="s">
        <v>708</v>
      </c>
      <c r="D1" s="155" t="s">
        <v>709</v>
      </c>
      <c r="E1" s="155" t="s">
        <v>245</v>
      </c>
      <c r="F1" s="155" t="s">
        <v>211</v>
      </c>
      <c r="G1" s="155" t="s">
        <v>710</v>
      </c>
      <c r="H1" s="155" t="s">
        <v>213</v>
      </c>
      <c r="I1" s="155" t="s">
        <v>214</v>
      </c>
      <c r="J1" s="155" t="s">
        <v>711</v>
      </c>
      <c r="K1" s="155" t="s">
        <v>216</v>
      </c>
    </row>
    <row r="2">
      <c r="A2" s="2" t="s">
        <v>712</v>
      </c>
      <c r="B2" s="2" t="s">
        <v>316</v>
      </c>
      <c r="C2" s="2" t="s">
        <v>713</v>
      </c>
      <c r="D2" s="2" t="s">
        <v>294</v>
      </c>
      <c r="E2" s="2" t="s">
        <v>714</v>
      </c>
      <c r="J2" s="2" t="s">
        <v>715</v>
      </c>
    </row>
    <row r="3">
      <c r="A3" s="2" t="s">
        <v>712</v>
      </c>
      <c r="B3" s="2" t="s">
        <v>316</v>
      </c>
      <c r="C3" s="2" t="s">
        <v>713</v>
      </c>
      <c r="D3" s="2" t="s">
        <v>294</v>
      </c>
      <c r="E3" s="2" t="s">
        <v>714</v>
      </c>
      <c r="J3" s="2" t="s">
        <v>716</v>
      </c>
    </row>
    <row r="4">
      <c r="A4" s="2" t="s">
        <v>712</v>
      </c>
      <c r="B4" s="2" t="s">
        <v>316</v>
      </c>
      <c r="C4" s="2" t="s">
        <v>713</v>
      </c>
      <c r="D4" s="2" t="s">
        <v>294</v>
      </c>
      <c r="E4" s="2" t="s">
        <v>714</v>
      </c>
      <c r="J4" s="2" t="s">
        <v>717</v>
      </c>
    </row>
    <row r="5">
      <c r="A5" s="2" t="s">
        <v>712</v>
      </c>
      <c r="B5" s="2" t="s">
        <v>316</v>
      </c>
      <c r="C5" s="2" t="s">
        <v>713</v>
      </c>
      <c r="D5" s="2" t="s">
        <v>294</v>
      </c>
      <c r="E5" s="2" t="s">
        <v>714</v>
      </c>
      <c r="J5" s="2" t="s">
        <v>718</v>
      </c>
    </row>
    <row r="6">
      <c r="A6" s="2" t="s">
        <v>712</v>
      </c>
      <c r="B6" s="2" t="s">
        <v>316</v>
      </c>
      <c r="C6" s="2" t="s">
        <v>713</v>
      </c>
      <c r="D6" s="2" t="s">
        <v>294</v>
      </c>
      <c r="E6" s="2" t="s">
        <v>714</v>
      </c>
      <c r="J6" s="2" t="s">
        <v>719</v>
      </c>
    </row>
    <row r="7">
      <c r="A7" s="2" t="s">
        <v>712</v>
      </c>
      <c r="B7" s="2" t="s">
        <v>316</v>
      </c>
      <c r="C7" s="2" t="s">
        <v>713</v>
      </c>
      <c r="D7" s="2" t="s">
        <v>720</v>
      </c>
      <c r="E7" s="2" t="s">
        <v>721</v>
      </c>
      <c r="J7" s="2" t="s">
        <v>722</v>
      </c>
    </row>
  </sheetData>
  <conditionalFormatting sqref="A1">
    <cfRule type="notContainsBlanks" dxfId="1" priority="1">
      <formula>LEN(TRIM(A1))&gt;0</formula>
    </cfRule>
  </conditionalFormatting>
  <conditionalFormatting sqref="A1">
    <cfRule type="timePeriod" dxfId="1" priority="2" timePeriod="today"/>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3.71"/>
    <col customWidth="1" min="2" max="2" width="11.86"/>
    <col customWidth="1" min="3" max="3" width="10.14"/>
    <col customWidth="1" min="4" max="4" width="12.43"/>
    <col customWidth="1" min="5" max="5" width="11.14"/>
    <col customWidth="1" min="6" max="6" width="11.57"/>
    <col customWidth="1" min="7" max="7" width="12.14"/>
    <col customWidth="1" min="8" max="9" width="12.57"/>
    <col customWidth="1" min="10" max="10" width="23.14"/>
    <col customWidth="1" min="11" max="11" width="28.43"/>
  </cols>
  <sheetData>
    <row r="1">
      <c r="A1" s="310" t="s">
        <v>724</v>
      </c>
      <c r="B1" s="311" t="s">
        <v>725</v>
      </c>
      <c r="C1" s="311" t="s">
        <v>726</v>
      </c>
      <c r="D1" s="311" t="s">
        <v>727</v>
      </c>
      <c r="E1" s="311" t="s">
        <v>728</v>
      </c>
      <c r="F1" s="311" t="s">
        <v>729</v>
      </c>
      <c r="G1" s="311" t="s">
        <v>730</v>
      </c>
      <c r="H1" s="311" t="s">
        <v>731</v>
      </c>
      <c r="I1" s="311" t="s">
        <v>732</v>
      </c>
      <c r="J1" s="165" t="s">
        <v>733</v>
      </c>
      <c r="K1" s="34" t="s">
        <v>734</v>
      </c>
    </row>
    <row r="2">
      <c r="A2" s="312" t="s">
        <v>735</v>
      </c>
      <c r="B2" s="313">
        <v>3.0</v>
      </c>
      <c r="C2" s="313">
        <v>-2.0</v>
      </c>
      <c r="D2" s="313">
        <v>0.0</v>
      </c>
      <c r="E2" s="313">
        <v>-1.0</v>
      </c>
      <c r="F2" s="313">
        <v>-1.0</v>
      </c>
      <c r="G2" s="313">
        <v>-1.0</v>
      </c>
      <c r="H2" s="313">
        <v>-4.0</v>
      </c>
      <c r="I2" s="313">
        <v>-1.0</v>
      </c>
      <c r="J2" s="314">
        <v>0.601099537037037</v>
      </c>
      <c r="K2" s="284" t="s">
        <v>736</v>
      </c>
    </row>
    <row r="3">
      <c r="A3" s="312" t="s">
        <v>735</v>
      </c>
      <c r="B3" s="313">
        <v>0.0</v>
      </c>
      <c r="C3" s="313">
        <v>-3.0</v>
      </c>
      <c r="D3" s="313">
        <v>-1.0</v>
      </c>
      <c r="E3" s="313">
        <v>-1.0</v>
      </c>
      <c r="F3" s="313">
        <v>0.0</v>
      </c>
      <c r="G3" s="313">
        <v>1.0</v>
      </c>
      <c r="H3" s="313">
        <v>3.0</v>
      </c>
      <c r="I3" s="313">
        <v>-8.0</v>
      </c>
      <c r="J3" s="314">
        <v>0.6011111111111112</v>
      </c>
      <c r="K3" s="135"/>
    </row>
    <row r="4">
      <c r="A4" s="312" t="s">
        <v>737</v>
      </c>
      <c r="B4" s="313">
        <v>-10.0</v>
      </c>
      <c r="C4" s="313">
        <v>-1.0</v>
      </c>
      <c r="D4" s="313">
        <v>-1.0</v>
      </c>
      <c r="E4" s="313">
        <v>-2.0</v>
      </c>
      <c r="F4" s="313">
        <v>0.0</v>
      </c>
      <c r="G4" s="313">
        <v>-1.0</v>
      </c>
      <c r="H4" s="313">
        <v>-4.0</v>
      </c>
      <c r="I4" s="313">
        <v>-7.0</v>
      </c>
      <c r="J4" s="314">
        <v>0.6011226851851852</v>
      </c>
      <c r="K4" s="284" t="s">
        <v>738</v>
      </c>
    </row>
    <row r="5">
      <c r="A5" s="312" t="s">
        <v>737</v>
      </c>
      <c r="B5" s="313">
        <v>8.0</v>
      </c>
      <c r="C5" s="313">
        <v>-1.0</v>
      </c>
      <c r="D5" s="313">
        <v>1.0</v>
      </c>
      <c r="E5" s="313">
        <v>-1.0</v>
      </c>
      <c r="F5" s="313">
        <v>-2.0</v>
      </c>
      <c r="G5" s="313">
        <v>-1.0</v>
      </c>
      <c r="H5" s="313">
        <v>6.0</v>
      </c>
      <c r="I5" s="313">
        <v>1.0</v>
      </c>
      <c r="J5" s="314">
        <v>0.6011226851851852</v>
      </c>
      <c r="K5" s="284" t="s">
        <v>739</v>
      </c>
    </row>
    <row r="6">
      <c r="A6" s="312" t="s">
        <v>740</v>
      </c>
      <c r="B6" s="313">
        <v>-1.0</v>
      </c>
      <c r="C6" s="313">
        <v>-1.0</v>
      </c>
      <c r="D6" s="313">
        <v>-1.0</v>
      </c>
      <c r="E6" s="313">
        <v>-1.0</v>
      </c>
      <c r="F6" s="313">
        <v>-2.0</v>
      </c>
      <c r="G6" s="313">
        <v>-1.0</v>
      </c>
      <c r="H6" s="313">
        <v>-1.0</v>
      </c>
      <c r="I6" s="313">
        <v>2.0</v>
      </c>
      <c r="J6" s="314">
        <v>0.6011342592592592</v>
      </c>
      <c r="K6" s="284" t="s">
        <v>741</v>
      </c>
    </row>
    <row r="7">
      <c r="A7" s="312" t="s">
        <v>740</v>
      </c>
      <c r="B7" s="313">
        <v>5.0</v>
      </c>
      <c r="C7" s="313">
        <v>1.0</v>
      </c>
      <c r="D7" s="313">
        <v>1.0</v>
      </c>
      <c r="E7" s="313">
        <v>1.0</v>
      </c>
      <c r="F7" s="313">
        <v>-1.0</v>
      </c>
      <c r="G7" s="313">
        <v>-2.0</v>
      </c>
      <c r="H7" s="313">
        <v>-4.0</v>
      </c>
      <c r="I7" s="313">
        <v>-3.0</v>
      </c>
      <c r="J7" s="314">
        <v>0.6011458333333334</v>
      </c>
      <c r="K7" s="284" t="s">
        <v>742</v>
      </c>
    </row>
    <row r="8">
      <c r="A8" s="312" t="s">
        <v>743</v>
      </c>
      <c r="B8" s="313">
        <v>-19.0</v>
      </c>
      <c r="C8" s="313">
        <v>-1.0</v>
      </c>
      <c r="D8" s="313">
        <v>-2.0</v>
      </c>
      <c r="E8" s="313">
        <v>0.0</v>
      </c>
      <c r="F8" s="313">
        <v>-1.0</v>
      </c>
      <c r="G8" s="313">
        <v>-2.0</v>
      </c>
      <c r="H8" s="313">
        <v>2.0</v>
      </c>
      <c r="I8" s="313">
        <v>31.0</v>
      </c>
      <c r="J8" s="314">
        <v>0.6011458333333334</v>
      </c>
      <c r="K8" s="135"/>
    </row>
    <row r="9">
      <c r="A9" s="312" t="s">
        <v>743</v>
      </c>
      <c r="B9" s="313">
        <v>8.0</v>
      </c>
      <c r="C9" s="313">
        <v>-2.0</v>
      </c>
      <c r="D9" s="313">
        <v>-3.0</v>
      </c>
      <c r="E9" s="313">
        <v>-3.0</v>
      </c>
      <c r="F9" s="313">
        <v>-1.0</v>
      </c>
      <c r="G9" s="313">
        <v>-3.0</v>
      </c>
      <c r="H9" s="313">
        <v>-1.0</v>
      </c>
      <c r="I9" s="313">
        <v>-38.0</v>
      </c>
      <c r="J9" s="314">
        <v>0.6011574074074074</v>
      </c>
      <c r="K9" s="284" t="s">
        <v>744</v>
      </c>
    </row>
    <row r="10">
      <c r="A10" s="312" t="s">
        <v>745</v>
      </c>
      <c r="B10" s="313">
        <v>-10.0</v>
      </c>
      <c r="C10" s="313">
        <v>0.0</v>
      </c>
      <c r="D10" s="313">
        <v>-1.0</v>
      </c>
      <c r="E10" s="313">
        <v>-2.0</v>
      </c>
      <c r="F10" s="313">
        <v>0.0</v>
      </c>
      <c r="G10" s="313">
        <v>2.0</v>
      </c>
      <c r="H10" s="313">
        <v>-2.0</v>
      </c>
      <c r="I10" s="313">
        <v>-2.0</v>
      </c>
      <c r="J10" s="314">
        <v>0.6011574074074074</v>
      </c>
      <c r="K10" s="284" t="s">
        <v>746</v>
      </c>
    </row>
    <row r="11">
      <c r="A11" s="312" t="s">
        <v>745</v>
      </c>
      <c r="B11" s="313">
        <v>22.0</v>
      </c>
      <c r="C11" s="313">
        <v>-1.0</v>
      </c>
      <c r="D11" s="313">
        <v>1.0</v>
      </c>
      <c r="E11" s="313">
        <v>-3.0</v>
      </c>
      <c r="F11" s="313">
        <v>-2.0</v>
      </c>
      <c r="G11" s="313">
        <v>0.0</v>
      </c>
      <c r="H11" s="313">
        <v>1.0</v>
      </c>
      <c r="I11" s="313">
        <v>5.0</v>
      </c>
      <c r="J11" s="314">
        <v>0.6011689814814815</v>
      </c>
      <c r="K11" s="284" t="s">
        <v>747</v>
      </c>
    </row>
    <row r="12">
      <c r="A12" s="312" t="s">
        <v>748</v>
      </c>
      <c r="B12" s="315">
        <v>-3.0</v>
      </c>
      <c r="C12" s="315">
        <v>-1.0</v>
      </c>
      <c r="D12" s="315">
        <v>0.0</v>
      </c>
      <c r="E12" s="315">
        <v>1.0</v>
      </c>
      <c r="F12" s="315">
        <v>1.0</v>
      </c>
      <c r="G12" s="315">
        <v>0.0</v>
      </c>
      <c r="H12" s="315">
        <v>0.0</v>
      </c>
      <c r="I12" s="315">
        <v>-2.0</v>
      </c>
      <c r="K12" s="284" t="s">
        <v>749</v>
      </c>
    </row>
    <row r="13">
      <c r="A13" s="312" t="s">
        <v>748</v>
      </c>
      <c r="B13" s="315">
        <v>-3.0</v>
      </c>
      <c r="C13" s="315">
        <v>0.0</v>
      </c>
      <c r="D13" s="315">
        <v>-1.0</v>
      </c>
      <c r="E13" s="315">
        <v>1.0</v>
      </c>
      <c r="F13" s="315">
        <v>-1.0</v>
      </c>
      <c r="G13" s="315">
        <v>-1.0</v>
      </c>
      <c r="H13" s="315">
        <v>-4.0</v>
      </c>
      <c r="I13" s="315">
        <v>9.0</v>
      </c>
      <c r="K13" s="135"/>
    </row>
    <row r="14">
      <c r="A14" s="315">
        <v>1.47968417349015E15</v>
      </c>
      <c r="B14" s="315">
        <v>-2.0</v>
      </c>
      <c r="C14" s="315">
        <v>-1.0</v>
      </c>
      <c r="D14" s="315">
        <v>0.0</v>
      </c>
      <c r="E14" s="315">
        <v>-2.0</v>
      </c>
      <c r="F14" s="315">
        <v>-1.0</v>
      </c>
      <c r="G14" s="315">
        <v>-1.0</v>
      </c>
      <c r="H14" s="315">
        <v>3.0</v>
      </c>
      <c r="I14" s="315">
        <v>10.0</v>
      </c>
      <c r="K14" s="284" t="s">
        <v>750</v>
      </c>
    </row>
    <row r="15">
      <c r="A15" s="315">
        <v>1.47968417349015E15</v>
      </c>
      <c r="B15" s="315">
        <v>-8.0</v>
      </c>
      <c r="C15" s="315">
        <v>-2.0</v>
      </c>
      <c r="D15" s="315">
        <v>-1.0</v>
      </c>
      <c r="E15" s="315">
        <v>1.0</v>
      </c>
      <c r="F15" s="315">
        <v>-1.0</v>
      </c>
      <c r="G15" s="315">
        <v>-1.0</v>
      </c>
      <c r="H15" s="315">
        <v>-1.0</v>
      </c>
      <c r="I15" s="315">
        <v>0.0</v>
      </c>
      <c r="K15" s="284" t="s">
        <v>751</v>
      </c>
    </row>
    <row r="16">
      <c r="A16" s="312" t="s">
        <v>752</v>
      </c>
      <c r="B16" s="315">
        <v>5.0</v>
      </c>
      <c r="C16" s="315">
        <v>0.0</v>
      </c>
      <c r="D16" s="315">
        <v>1.0</v>
      </c>
      <c r="E16" s="315">
        <v>1.0</v>
      </c>
      <c r="F16" s="315">
        <v>1.0</v>
      </c>
      <c r="G16" s="315">
        <v>0.0</v>
      </c>
      <c r="H16" s="315">
        <v>-4.0</v>
      </c>
      <c r="I16" s="315">
        <v>-21.0</v>
      </c>
      <c r="K16" s="284" t="s">
        <v>753</v>
      </c>
    </row>
    <row r="17">
      <c r="A17" s="312" t="s">
        <v>752</v>
      </c>
      <c r="B17" s="315">
        <v>7.0</v>
      </c>
      <c r="C17" s="315">
        <v>-1.0</v>
      </c>
      <c r="D17" s="315">
        <v>-1.0</v>
      </c>
      <c r="E17" s="315">
        <v>-1.0</v>
      </c>
      <c r="F17" s="315">
        <v>-2.0</v>
      </c>
      <c r="G17" s="315">
        <v>2.0</v>
      </c>
      <c r="H17" s="315">
        <v>1.0</v>
      </c>
      <c r="I17" s="315">
        <v>15.0</v>
      </c>
      <c r="K17" s="284" t="s">
        <v>754</v>
      </c>
    </row>
    <row r="18">
      <c r="A18" s="312" t="s">
        <v>755</v>
      </c>
      <c r="B18" s="315">
        <v>0.0</v>
      </c>
      <c r="C18" s="315">
        <v>-2.0</v>
      </c>
      <c r="D18" s="315">
        <v>-1.0</v>
      </c>
      <c r="E18" s="315">
        <v>-1.0</v>
      </c>
      <c r="F18" s="315">
        <v>-2.0</v>
      </c>
      <c r="G18" s="315">
        <v>0.0</v>
      </c>
      <c r="H18" s="315">
        <v>2.0</v>
      </c>
      <c r="I18" s="315">
        <v>0.0</v>
      </c>
      <c r="K18" s="135"/>
    </row>
    <row r="19">
      <c r="A19" s="312" t="s">
        <v>755</v>
      </c>
      <c r="B19" s="315">
        <v>-8.0</v>
      </c>
      <c r="C19" s="315">
        <v>-2.0</v>
      </c>
      <c r="D19" s="315">
        <v>0.0</v>
      </c>
      <c r="E19" s="315">
        <v>1.0</v>
      </c>
      <c r="F19" s="315">
        <v>1.0</v>
      </c>
      <c r="G19" s="315">
        <v>0.0</v>
      </c>
      <c r="H19" s="315">
        <v>-2.0</v>
      </c>
      <c r="I19" s="315">
        <v>2.0</v>
      </c>
      <c r="K19" s="284" t="s">
        <v>756</v>
      </c>
    </row>
    <row r="20">
      <c r="A20" s="312" t="s">
        <v>757</v>
      </c>
      <c r="B20" s="315">
        <v>-3.0</v>
      </c>
      <c r="C20" s="315">
        <v>0.0</v>
      </c>
      <c r="D20" s="315">
        <v>-1.0</v>
      </c>
      <c r="E20" s="315">
        <v>0.0</v>
      </c>
      <c r="F20" s="315">
        <v>1.0</v>
      </c>
      <c r="G20" s="315">
        <v>1.0</v>
      </c>
      <c r="H20" s="315">
        <v>3.0</v>
      </c>
      <c r="I20" s="315">
        <v>-5.0</v>
      </c>
      <c r="K20" s="284" t="s">
        <v>758</v>
      </c>
    </row>
    <row r="21">
      <c r="A21" s="312" t="s">
        <v>757</v>
      </c>
      <c r="B21" s="315">
        <v>16.0</v>
      </c>
      <c r="C21" s="315">
        <v>-1.0</v>
      </c>
      <c r="D21" s="315">
        <v>0.0</v>
      </c>
      <c r="E21" s="315">
        <v>-2.0</v>
      </c>
      <c r="F21" s="315">
        <v>-2.0</v>
      </c>
      <c r="G21" s="315">
        <v>-4.0</v>
      </c>
      <c r="H21" s="315">
        <v>-5.0</v>
      </c>
      <c r="I21" s="315">
        <v>-2.0</v>
      </c>
      <c r="K21" s="284" t="s">
        <v>759</v>
      </c>
    </row>
    <row r="22">
      <c r="A22" s="312" t="s">
        <v>760</v>
      </c>
      <c r="B22" s="315">
        <v>6.0</v>
      </c>
      <c r="C22" s="315">
        <v>0.0</v>
      </c>
      <c r="D22" s="315">
        <v>0.0</v>
      </c>
      <c r="E22" s="315">
        <v>2.0</v>
      </c>
      <c r="F22" s="315">
        <v>2.0</v>
      </c>
      <c r="G22" s="315">
        <v>1.0</v>
      </c>
      <c r="H22" s="315">
        <v>-6.0</v>
      </c>
      <c r="I22" s="315">
        <v>-9.0</v>
      </c>
      <c r="K22" s="284" t="s">
        <v>761</v>
      </c>
    </row>
    <row r="23">
      <c r="A23" s="312" t="s">
        <v>760</v>
      </c>
      <c r="B23" s="315">
        <v>-28.0</v>
      </c>
      <c r="C23" s="315">
        <v>0.0</v>
      </c>
      <c r="D23" s="315">
        <v>-2.0</v>
      </c>
      <c r="E23" s="315">
        <v>-3.0</v>
      </c>
      <c r="F23" s="315">
        <v>-4.0</v>
      </c>
      <c r="G23" s="315">
        <v>-4.0</v>
      </c>
      <c r="H23" s="315">
        <v>5.0</v>
      </c>
      <c r="I23" s="315">
        <v>4.0</v>
      </c>
      <c r="K23" s="135"/>
    </row>
    <row r="24">
      <c r="A24" s="312" t="s">
        <v>762</v>
      </c>
      <c r="B24" s="315">
        <v>23.0</v>
      </c>
      <c r="C24" s="315">
        <v>2.0</v>
      </c>
      <c r="D24" s="315">
        <v>-1.0</v>
      </c>
      <c r="E24" s="315">
        <v>1.0</v>
      </c>
      <c r="F24" s="315">
        <v>-1.0</v>
      </c>
      <c r="G24" s="315">
        <v>0.0</v>
      </c>
      <c r="H24" s="315">
        <v>-1.0</v>
      </c>
      <c r="I24" s="315">
        <v>6.0</v>
      </c>
      <c r="K24" s="284" t="s">
        <v>763</v>
      </c>
    </row>
    <row r="25">
      <c r="A25" s="312" t="s">
        <v>762</v>
      </c>
      <c r="B25" s="315">
        <v>-23.0</v>
      </c>
      <c r="C25" s="315">
        <v>-2.0</v>
      </c>
      <c r="D25" s="315">
        <v>-2.0</v>
      </c>
      <c r="E25" s="315">
        <v>-1.0</v>
      </c>
      <c r="F25" s="315">
        <v>3.0</v>
      </c>
      <c r="G25" s="315">
        <v>5.0</v>
      </c>
      <c r="H25" s="315">
        <v>2.0</v>
      </c>
      <c r="I25" s="315">
        <v>0.0</v>
      </c>
      <c r="K25" s="284" t="s">
        <v>764</v>
      </c>
    </row>
    <row r="26">
      <c r="A26" s="312" t="s">
        <v>765</v>
      </c>
      <c r="B26" s="315">
        <v>20.0</v>
      </c>
      <c r="C26" s="315">
        <v>-1.0</v>
      </c>
      <c r="D26" s="315">
        <v>0.0</v>
      </c>
      <c r="E26" s="315">
        <v>-1.0</v>
      </c>
      <c r="F26" s="315">
        <v>-1.0</v>
      </c>
      <c r="G26" s="315">
        <v>-2.0</v>
      </c>
      <c r="H26" s="315">
        <v>1.0</v>
      </c>
      <c r="I26" s="315">
        <v>40.0</v>
      </c>
      <c r="K26" s="284" t="s">
        <v>766</v>
      </c>
    </row>
    <row r="27">
      <c r="A27" s="312" t="s">
        <v>765</v>
      </c>
      <c r="B27" s="315">
        <v>-1.0</v>
      </c>
      <c r="C27" s="315">
        <v>-4.0</v>
      </c>
      <c r="D27" s="315">
        <v>-4.0</v>
      </c>
      <c r="E27" s="315">
        <v>-4.0</v>
      </c>
      <c r="F27" s="315">
        <v>0.0</v>
      </c>
      <c r="G27" s="315">
        <v>0.0</v>
      </c>
      <c r="H27" s="315">
        <v>-7.0</v>
      </c>
      <c r="I27" s="315">
        <v>-38.0</v>
      </c>
    </row>
    <row r="28">
      <c r="A28" s="312" t="s">
        <v>767</v>
      </c>
      <c r="B28" s="315">
        <v>-14.0</v>
      </c>
      <c r="C28" s="315">
        <v>-2.0</v>
      </c>
      <c r="D28" s="315">
        <v>-2.0</v>
      </c>
      <c r="E28" s="315">
        <v>0.0</v>
      </c>
      <c r="F28" s="315">
        <v>-1.0</v>
      </c>
      <c r="G28" s="315">
        <v>-2.0</v>
      </c>
      <c r="H28" s="315">
        <v>2.0</v>
      </c>
      <c r="I28" s="315">
        <v>-6.0</v>
      </c>
    </row>
    <row r="29">
      <c r="A29" s="312" t="s">
        <v>767</v>
      </c>
      <c r="B29" s="315">
        <v>0.0</v>
      </c>
      <c r="C29" s="315">
        <v>-2.0</v>
      </c>
      <c r="D29" s="315">
        <v>2.0</v>
      </c>
      <c r="E29" s="315">
        <v>0.0</v>
      </c>
      <c r="F29" s="315">
        <v>0.0</v>
      </c>
      <c r="G29" s="315">
        <v>-1.0</v>
      </c>
      <c r="H29" s="315">
        <v>-4.0</v>
      </c>
      <c r="I29" s="315">
        <v>-1.0</v>
      </c>
    </row>
    <row r="30">
      <c r="A30" s="312" t="s">
        <v>768</v>
      </c>
      <c r="B30" s="315">
        <v>-4.0</v>
      </c>
      <c r="C30" s="315">
        <v>-2.0</v>
      </c>
      <c r="D30" s="315">
        <v>-1.0</v>
      </c>
      <c r="E30" s="315">
        <v>-1.0</v>
      </c>
      <c r="F30" s="315">
        <v>0.0</v>
      </c>
      <c r="G30" s="315">
        <v>-3.0</v>
      </c>
      <c r="H30" s="315">
        <v>4.0</v>
      </c>
      <c r="I30" s="315">
        <v>-2.0</v>
      </c>
    </row>
    <row r="31">
      <c r="A31" s="312" t="s">
        <v>768</v>
      </c>
      <c r="B31" s="315">
        <v>-12.0</v>
      </c>
      <c r="C31" s="315">
        <v>0.0</v>
      </c>
      <c r="D31" s="315">
        <v>-1.0</v>
      </c>
      <c r="E31" s="315">
        <v>-1.0</v>
      </c>
      <c r="F31" s="315">
        <v>1.0</v>
      </c>
      <c r="G31" s="315">
        <v>-1.0</v>
      </c>
      <c r="H31" s="315">
        <v>-12.0</v>
      </c>
      <c r="I31" s="315">
        <v>10.0</v>
      </c>
    </row>
    <row r="32">
      <c r="A32" s="312" t="s">
        <v>769</v>
      </c>
      <c r="B32" s="315">
        <v>19.0</v>
      </c>
      <c r="C32" s="315">
        <v>-1.0</v>
      </c>
      <c r="D32" s="315">
        <v>0.0</v>
      </c>
      <c r="E32" s="315">
        <v>-1.0</v>
      </c>
      <c r="F32" s="315">
        <v>0.0</v>
      </c>
      <c r="G32" s="315">
        <v>-1.0</v>
      </c>
      <c r="H32" s="315">
        <v>0.0</v>
      </c>
      <c r="I32" s="315">
        <v>-11.0</v>
      </c>
    </row>
    <row r="33">
      <c r="A33" s="312" t="s">
        <v>769</v>
      </c>
      <c r="B33" s="315">
        <v>1.0</v>
      </c>
      <c r="C33" s="315">
        <v>1.0</v>
      </c>
      <c r="D33" s="315">
        <v>-1.0</v>
      </c>
      <c r="E33" s="315">
        <v>1.0</v>
      </c>
      <c r="F33" s="315">
        <v>0.0</v>
      </c>
      <c r="G33" s="315">
        <v>3.0</v>
      </c>
      <c r="H33" s="315">
        <v>3.0</v>
      </c>
      <c r="I33" s="315">
        <v>13.0</v>
      </c>
    </row>
    <row r="34">
      <c r="A34" s="315">
        <v>1.47968417358641E15</v>
      </c>
      <c r="B34" s="315">
        <v>-16.0</v>
      </c>
      <c r="C34" s="315">
        <v>-2.0</v>
      </c>
      <c r="D34" s="315">
        <v>0.0</v>
      </c>
      <c r="E34" s="315">
        <v>1.0</v>
      </c>
      <c r="F34" s="315">
        <v>0.0</v>
      </c>
      <c r="G34" s="315">
        <v>0.0</v>
      </c>
      <c r="H34" s="315">
        <v>0.0</v>
      </c>
      <c r="I34" s="315">
        <v>2.0</v>
      </c>
    </row>
    <row r="35">
      <c r="A35" s="315">
        <v>1.47968417358641E15</v>
      </c>
      <c r="B35" s="315">
        <v>11.0</v>
      </c>
      <c r="C35" s="315">
        <v>-3.0</v>
      </c>
      <c r="D35" s="315">
        <v>-2.0</v>
      </c>
      <c r="E35" s="315">
        <v>0.0</v>
      </c>
      <c r="F35" s="315">
        <v>-2.0</v>
      </c>
      <c r="G35" s="315">
        <v>-1.0</v>
      </c>
      <c r="H35" s="315">
        <v>3.0</v>
      </c>
      <c r="I35" s="315">
        <v>1.0</v>
      </c>
    </row>
    <row r="36">
      <c r="A36" s="312" t="s">
        <v>770</v>
      </c>
      <c r="B36" s="315">
        <v>-5.0</v>
      </c>
      <c r="C36" s="315">
        <v>0.0</v>
      </c>
      <c r="D36" s="315">
        <v>2.0</v>
      </c>
      <c r="E36" s="315">
        <v>2.0</v>
      </c>
      <c r="F36" s="315">
        <v>-1.0</v>
      </c>
      <c r="G36" s="315">
        <v>-1.0</v>
      </c>
      <c r="H36" s="315">
        <v>-2.0</v>
      </c>
      <c r="I36" s="315">
        <v>-11.0</v>
      </c>
    </row>
    <row r="37">
      <c r="A37" s="312" t="s">
        <v>770</v>
      </c>
      <c r="B37" s="315">
        <v>0.0</v>
      </c>
      <c r="C37" s="315">
        <v>-1.0</v>
      </c>
      <c r="D37" s="315">
        <v>-1.0</v>
      </c>
      <c r="E37" s="315">
        <v>-1.0</v>
      </c>
      <c r="F37" s="315">
        <v>-2.0</v>
      </c>
      <c r="G37" s="315">
        <v>-1.0</v>
      </c>
      <c r="H37" s="315">
        <v>0.0</v>
      </c>
      <c r="I37" s="315">
        <v>-2.0</v>
      </c>
    </row>
    <row r="38">
      <c r="A38" s="312" t="s">
        <v>771</v>
      </c>
      <c r="B38" s="315">
        <v>1.0</v>
      </c>
      <c r="C38" s="315">
        <v>0.0</v>
      </c>
      <c r="D38" s="315">
        <v>0.0</v>
      </c>
      <c r="E38" s="315">
        <v>0.0</v>
      </c>
      <c r="F38" s="315">
        <v>2.0</v>
      </c>
      <c r="G38" s="315">
        <v>0.0</v>
      </c>
      <c r="H38" s="315">
        <v>0.0</v>
      </c>
      <c r="I38" s="315">
        <v>-12.0</v>
      </c>
    </row>
    <row r="39">
      <c r="A39" s="312" t="s">
        <v>771</v>
      </c>
      <c r="B39" s="315">
        <v>6.0</v>
      </c>
      <c r="C39" s="315">
        <v>-1.0</v>
      </c>
      <c r="D39" s="315">
        <v>-1.0</v>
      </c>
      <c r="E39" s="315">
        <v>-1.0</v>
      </c>
      <c r="F39" s="315">
        <v>2.0</v>
      </c>
      <c r="G39" s="315">
        <v>-1.0</v>
      </c>
      <c r="H39" s="315">
        <v>3.0</v>
      </c>
      <c r="I39" s="315">
        <v>9.0</v>
      </c>
    </row>
    <row r="40">
      <c r="A40" s="312" t="s">
        <v>772</v>
      </c>
      <c r="B40" s="315">
        <v>-30.0</v>
      </c>
      <c r="C40" s="315">
        <v>2.0</v>
      </c>
      <c r="D40" s="315">
        <v>0.0</v>
      </c>
      <c r="E40" s="315">
        <v>-4.0</v>
      </c>
      <c r="F40" s="315">
        <v>-5.0</v>
      </c>
      <c r="G40" s="315">
        <v>-3.0</v>
      </c>
      <c r="H40" s="315">
        <v>0.0</v>
      </c>
      <c r="I40" s="315">
        <v>4.0</v>
      </c>
    </row>
    <row r="41">
      <c r="A41" s="312" t="s">
        <v>772</v>
      </c>
      <c r="B41" s="315">
        <v>21.0</v>
      </c>
      <c r="C41" s="315">
        <v>0.0</v>
      </c>
      <c r="D41" s="315">
        <v>0.0</v>
      </c>
      <c r="E41" s="315">
        <v>-1.0</v>
      </c>
      <c r="F41" s="315">
        <v>-2.0</v>
      </c>
      <c r="G41" s="315">
        <v>-1.0</v>
      </c>
      <c r="H41" s="315">
        <v>0.0</v>
      </c>
      <c r="I41" s="315">
        <v>19.0</v>
      </c>
    </row>
    <row r="42">
      <c r="A42" s="312" t="s">
        <v>773</v>
      </c>
      <c r="B42" s="315">
        <v>-7.0</v>
      </c>
      <c r="C42" s="315">
        <v>-2.0</v>
      </c>
      <c r="D42" s="315">
        <v>-2.0</v>
      </c>
      <c r="E42" s="315">
        <v>1.0</v>
      </c>
      <c r="F42" s="315">
        <v>3.0</v>
      </c>
      <c r="G42" s="315">
        <v>1.0</v>
      </c>
      <c r="H42" s="315">
        <v>-2.0</v>
      </c>
      <c r="I42" s="315">
        <v>-4.0</v>
      </c>
    </row>
    <row r="43">
      <c r="A43" s="312" t="s">
        <v>773</v>
      </c>
      <c r="B43" s="315">
        <v>4.0</v>
      </c>
      <c r="C43" s="315">
        <v>0.0</v>
      </c>
      <c r="D43" s="315">
        <v>1.0</v>
      </c>
      <c r="E43" s="315">
        <v>3.0</v>
      </c>
      <c r="F43" s="315">
        <v>2.0</v>
      </c>
      <c r="G43" s="315">
        <v>-1.0</v>
      </c>
      <c r="H43" s="315">
        <v>-2.0</v>
      </c>
      <c r="I43" s="315">
        <v>0.0</v>
      </c>
    </row>
    <row r="44">
      <c r="A44" s="312" t="s">
        <v>774</v>
      </c>
      <c r="B44" s="315">
        <v>5.0</v>
      </c>
      <c r="C44" s="315">
        <v>-2.0</v>
      </c>
      <c r="D44" s="315">
        <v>-1.0</v>
      </c>
      <c r="E44" s="315">
        <v>-2.0</v>
      </c>
      <c r="F44" s="315">
        <v>2.0</v>
      </c>
      <c r="G44" s="315">
        <v>0.0</v>
      </c>
      <c r="H44" s="315">
        <v>1.0</v>
      </c>
      <c r="I44" s="315">
        <v>5.0</v>
      </c>
    </row>
    <row r="45">
      <c r="A45" s="312" t="s">
        <v>774</v>
      </c>
      <c r="B45" s="315">
        <v>-8.0</v>
      </c>
      <c r="C45" s="315">
        <v>0.0</v>
      </c>
      <c r="D45" s="315">
        <v>1.0</v>
      </c>
      <c r="E45" s="315">
        <v>-1.0</v>
      </c>
      <c r="F45" s="315">
        <v>-2.0</v>
      </c>
      <c r="G45" s="315">
        <v>-1.0</v>
      </c>
      <c r="H45" s="315">
        <v>2.0</v>
      </c>
      <c r="I45" s="315">
        <v>-14.0</v>
      </c>
    </row>
    <row r="46">
      <c r="A46" s="312" t="s">
        <v>775</v>
      </c>
      <c r="B46" s="315">
        <v>0.0</v>
      </c>
      <c r="C46" s="315">
        <v>-2.0</v>
      </c>
      <c r="D46" s="315">
        <v>-2.0</v>
      </c>
      <c r="E46" s="315">
        <v>-3.0</v>
      </c>
      <c r="F46" s="315">
        <v>-3.0</v>
      </c>
      <c r="G46" s="315">
        <v>-3.0</v>
      </c>
      <c r="H46" s="315">
        <v>-9.0</v>
      </c>
      <c r="I46" s="315">
        <v>0.0</v>
      </c>
    </row>
    <row r="47">
      <c r="A47" s="312" t="s">
        <v>775</v>
      </c>
      <c r="B47" s="315">
        <v>2.0</v>
      </c>
      <c r="C47" s="315">
        <v>0.0</v>
      </c>
      <c r="D47" s="315">
        <v>0.0</v>
      </c>
      <c r="E47" s="315">
        <v>-2.0</v>
      </c>
      <c r="F47" s="315">
        <v>0.0</v>
      </c>
      <c r="G47" s="315">
        <v>2.0</v>
      </c>
      <c r="H47" s="315">
        <v>9.0</v>
      </c>
      <c r="I47" s="315">
        <v>5.0</v>
      </c>
    </row>
    <row r="48">
      <c r="A48" s="315">
        <v>1.47968417365509E15</v>
      </c>
      <c r="B48" s="315">
        <v>-3.0</v>
      </c>
      <c r="C48" s="315">
        <v>-2.0</v>
      </c>
      <c r="D48" s="315">
        <v>0.0</v>
      </c>
      <c r="E48" s="315">
        <v>-1.0</v>
      </c>
      <c r="F48" s="315">
        <v>-2.0</v>
      </c>
      <c r="G48" s="315">
        <v>1.0</v>
      </c>
      <c r="H48" s="315">
        <v>-2.0</v>
      </c>
      <c r="I48" s="315">
        <v>10.0</v>
      </c>
    </row>
    <row r="49">
      <c r="A49" s="315">
        <v>1.47968417365509E15</v>
      </c>
      <c r="B49" s="315">
        <v>-2.0</v>
      </c>
      <c r="C49" s="315">
        <v>-1.0</v>
      </c>
      <c r="D49" s="315">
        <v>-1.0</v>
      </c>
      <c r="E49" s="315">
        <v>1.0</v>
      </c>
      <c r="F49" s="315">
        <v>1.0</v>
      </c>
      <c r="G49" s="315">
        <v>-1.0</v>
      </c>
      <c r="H49" s="315">
        <v>1.0</v>
      </c>
      <c r="I49" s="315">
        <v>-11.0</v>
      </c>
    </row>
    <row r="50">
      <c r="A50" s="312" t="s">
        <v>776</v>
      </c>
      <c r="B50" s="315">
        <v>28.0</v>
      </c>
      <c r="C50" s="315">
        <v>1.0</v>
      </c>
      <c r="D50" s="315">
        <v>-1.0</v>
      </c>
      <c r="E50" s="315">
        <v>-1.0</v>
      </c>
      <c r="F50" s="315">
        <v>-2.0</v>
      </c>
      <c r="G50" s="315">
        <v>-2.0</v>
      </c>
      <c r="H50" s="315">
        <v>0.0</v>
      </c>
      <c r="I50" s="315">
        <v>8.0</v>
      </c>
    </row>
    <row r="51">
      <c r="A51" s="312" t="s">
        <v>776</v>
      </c>
      <c r="B51" s="315">
        <v>-6.0</v>
      </c>
      <c r="C51" s="315">
        <v>0.0</v>
      </c>
      <c r="D51" s="315">
        <v>-1.0</v>
      </c>
      <c r="E51" s="315">
        <v>-2.0</v>
      </c>
      <c r="F51" s="315">
        <v>-1.0</v>
      </c>
      <c r="G51" s="315">
        <v>0.0</v>
      </c>
      <c r="H51" s="315">
        <v>-7.0</v>
      </c>
      <c r="I51" s="315">
        <v>-4.0</v>
      </c>
    </row>
    <row r="52">
      <c r="A52" s="312" t="s">
        <v>777</v>
      </c>
      <c r="B52" s="315">
        <v>3.0</v>
      </c>
      <c r="C52" s="315">
        <v>1.0</v>
      </c>
      <c r="D52" s="315">
        <v>-1.0</v>
      </c>
      <c r="E52" s="315">
        <v>-2.0</v>
      </c>
      <c r="F52" s="315">
        <v>2.0</v>
      </c>
      <c r="G52" s="315">
        <v>1.0</v>
      </c>
      <c r="H52" s="315">
        <v>-3.0</v>
      </c>
      <c r="I52" s="315">
        <v>-9.0</v>
      </c>
    </row>
    <row r="53">
      <c r="A53" s="312" t="s">
        <v>777</v>
      </c>
      <c r="B53" s="315">
        <v>-8.0</v>
      </c>
      <c r="C53" s="315">
        <v>-1.0</v>
      </c>
      <c r="D53" s="315">
        <v>1.0</v>
      </c>
      <c r="E53" s="315">
        <v>-1.0</v>
      </c>
      <c r="F53" s="315">
        <v>-1.0</v>
      </c>
      <c r="G53" s="315">
        <v>-4.0</v>
      </c>
      <c r="H53" s="315">
        <v>1.0</v>
      </c>
      <c r="I53" s="315">
        <v>1.0</v>
      </c>
    </row>
    <row r="54">
      <c r="A54" s="312" t="s">
        <v>778</v>
      </c>
      <c r="B54" s="315">
        <v>-10.0</v>
      </c>
      <c r="C54" s="315">
        <v>1.0</v>
      </c>
      <c r="D54" s="315">
        <v>0.0</v>
      </c>
      <c r="E54" s="315">
        <v>1.0</v>
      </c>
      <c r="F54" s="315">
        <v>-1.0</v>
      </c>
      <c r="G54" s="315">
        <v>0.0</v>
      </c>
      <c r="H54" s="315">
        <v>5.0</v>
      </c>
      <c r="I54" s="315">
        <v>-7.0</v>
      </c>
    </row>
    <row r="55">
      <c r="A55" s="312" t="s">
        <v>778</v>
      </c>
      <c r="B55" s="315">
        <v>5.0</v>
      </c>
      <c r="C55" s="315">
        <v>0.0</v>
      </c>
      <c r="D55" s="315">
        <v>-1.0</v>
      </c>
      <c r="E55" s="315">
        <v>-1.0</v>
      </c>
      <c r="F55" s="315">
        <v>-2.0</v>
      </c>
      <c r="G55" s="315">
        <v>0.0</v>
      </c>
      <c r="H55" s="315">
        <v>-3.0</v>
      </c>
      <c r="I55" s="315">
        <v>2.0</v>
      </c>
    </row>
    <row r="56">
      <c r="A56" s="312" t="s">
        <v>779</v>
      </c>
      <c r="B56" s="315">
        <v>9.0</v>
      </c>
      <c r="C56" s="315">
        <v>-2.0</v>
      </c>
      <c r="D56" s="315">
        <v>-2.0</v>
      </c>
      <c r="E56" s="315">
        <v>1.0</v>
      </c>
      <c r="F56" s="315">
        <v>-1.0</v>
      </c>
      <c r="G56" s="315">
        <v>1.0</v>
      </c>
      <c r="H56" s="315">
        <v>-1.0</v>
      </c>
      <c r="I56" s="315">
        <v>-7.0</v>
      </c>
    </row>
    <row r="57">
      <c r="A57" s="312" t="s">
        <v>779</v>
      </c>
      <c r="B57" s="315">
        <v>-39.0</v>
      </c>
      <c r="C57" s="315">
        <v>-1.0</v>
      </c>
      <c r="D57" s="315">
        <v>-1.0</v>
      </c>
      <c r="E57" s="315">
        <v>-1.0</v>
      </c>
      <c r="F57" s="315">
        <v>0.0</v>
      </c>
      <c r="G57" s="315">
        <v>-2.0</v>
      </c>
      <c r="H57" s="315">
        <v>-2.0</v>
      </c>
      <c r="I57" s="315">
        <v>-6.0</v>
      </c>
    </row>
    <row r="58">
      <c r="A58" s="312" t="s">
        <v>780</v>
      </c>
      <c r="B58" s="315">
        <v>23.0</v>
      </c>
      <c r="C58" s="315">
        <v>0.0</v>
      </c>
      <c r="D58" s="315">
        <v>2.0</v>
      </c>
      <c r="E58" s="315">
        <v>-4.0</v>
      </c>
      <c r="F58" s="315">
        <v>-1.0</v>
      </c>
      <c r="G58" s="315">
        <v>-1.0</v>
      </c>
      <c r="H58" s="315">
        <v>-1.0</v>
      </c>
      <c r="I58" s="315">
        <v>1.0</v>
      </c>
    </row>
    <row r="59">
      <c r="A59" s="312" t="s">
        <v>780</v>
      </c>
      <c r="B59" s="315">
        <v>2.0</v>
      </c>
      <c r="C59" s="315">
        <v>2.0</v>
      </c>
      <c r="D59" s="315">
        <v>0.0</v>
      </c>
      <c r="E59" s="315">
        <v>0.0</v>
      </c>
      <c r="F59" s="315">
        <v>-2.0</v>
      </c>
      <c r="G59" s="315">
        <v>-3.0</v>
      </c>
      <c r="H59" s="315">
        <v>3.0</v>
      </c>
      <c r="I59" s="315">
        <v>17.0</v>
      </c>
    </row>
    <row r="60">
      <c r="A60" s="312" t="s">
        <v>781</v>
      </c>
      <c r="B60" s="315">
        <v>2.0</v>
      </c>
      <c r="C60" s="315">
        <v>0.0</v>
      </c>
      <c r="D60" s="315">
        <v>-1.0</v>
      </c>
      <c r="E60" s="315">
        <v>2.0</v>
      </c>
      <c r="F60" s="315">
        <v>1.0</v>
      </c>
      <c r="G60" s="315">
        <v>-3.0</v>
      </c>
      <c r="H60" s="315">
        <v>-4.0</v>
      </c>
      <c r="I60" s="315">
        <v>21.0</v>
      </c>
    </row>
    <row r="61">
      <c r="A61" s="312" t="s">
        <v>781</v>
      </c>
      <c r="B61" s="315">
        <v>-6.0</v>
      </c>
      <c r="C61" s="315">
        <v>-1.0</v>
      </c>
      <c r="D61" s="315">
        <v>-4.0</v>
      </c>
      <c r="E61" s="315">
        <v>0.0</v>
      </c>
      <c r="F61" s="315">
        <v>0.0</v>
      </c>
      <c r="G61" s="315">
        <v>2.0</v>
      </c>
      <c r="H61" s="315">
        <v>-5.0</v>
      </c>
      <c r="I61" s="315">
        <v>-35.0</v>
      </c>
    </row>
    <row r="62">
      <c r="A62" s="312" t="s">
        <v>782</v>
      </c>
      <c r="B62" s="315">
        <v>-18.0</v>
      </c>
      <c r="C62" s="315">
        <v>-1.0</v>
      </c>
      <c r="D62" s="315">
        <v>-1.0</v>
      </c>
      <c r="E62" s="315">
        <v>0.0</v>
      </c>
      <c r="F62" s="315">
        <v>-3.0</v>
      </c>
      <c r="G62" s="315">
        <v>1.0</v>
      </c>
      <c r="H62" s="315">
        <v>2.0</v>
      </c>
      <c r="I62" s="315">
        <v>0.0</v>
      </c>
    </row>
    <row r="63">
      <c r="A63" s="312" t="s">
        <v>782</v>
      </c>
      <c r="B63" s="315">
        <v>11.0</v>
      </c>
      <c r="C63" s="315">
        <v>-2.0</v>
      </c>
      <c r="D63" s="315">
        <v>-1.0</v>
      </c>
      <c r="E63" s="315">
        <v>-1.0</v>
      </c>
      <c r="F63" s="315">
        <v>-1.0</v>
      </c>
      <c r="G63" s="315">
        <v>1.0</v>
      </c>
      <c r="H63" s="315">
        <v>0.0</v>
      </c>
      <c r="I63" s="315">
        <v>-3.0</v>
      </c>
    </row>
    <row r="64">
      <c r="A64" s="312" t="s">
        <v>783</v>
      </c>
      <c r="B64" s="315">
        <v>-9.0</v>
      </c>
      <c r="C64" s="315">
        <v>-2.0</v>
      </c>
      <c r="D64" s="315">
        <v>-1.0</v>
      </c>
      <c r="E64" s="315">
        <v>-2.0</v>
      </c>
      <c r="F64" s="315">
        <v>0.0</v>
      </c>
      <c r="G64" s="315">
        <v>-1.0</v>
      </c>
      <c r="H64" s="315">
        <v>1.0</v>
      </c>
      <c r="I64" s="315">
        <v>7.0</v>
      </c>
    </row>
    <row r="65">
      <c r="A65" s="312" t="s">
        <v>783</v>
      </c>
      <c r="B65" s="315">
        <v>19.0</v>
      </c>
      <c r="C65" s="315">
        <v>0.0</v>
      </c>
      <c r="D65" s="315">
        <v>-1.0</v>
      </c>
      <c r="E65" s="315">
        <v>-1.0</v>
      </c>
      <c r="F65" s="315">
        <v>-2.0</v>
      </c>
      <c r="G65" s="315">
        <v>1.0</v>
      </c>
      <c r="H65" s="315">
        <v>3.0</v>
      </c>
      <c r="I65" s="315">
        <v>14.0</v>
      </c>
    </row>
    <row r="66">
      <c r="A66" s="312" t="s">
        <v>784</v>
      </c>
      <c r="B66" s="315">
        <v>-12.0</v>
      </c>
      <c r="C66" s="315">
        <v>-1.0</v>
      </c>
      <c r="D66" s="315">
        <v>-1.0</v>
      </c>
      <c r="E66" s="315">
        <v>0.0</v>
      </c>
      <c r="F66" s="315">
        <v>1.0</v>
      </c>
      <c r="G66" s="315">
        <v>-1.0</v>
      </c>
      <c r="H66" s="315">
        <v>-5.0</v>
      </c>
      <c r="I66" s="315">
        <v>-14.0</v>
      </c>
    </row>
    <row r="67">
      <c r="A67" s="312" t="s">
        <v>784</v>
      </c>
      <c r="B67" s="315">
        <v>-4.0</v>
      </c>
      <c r="C67" s="315">
        <v>-1.0</v>
      </c>
      <c r="D67" s="315">
        <v>-1.0</v>
      </c>
      <c r="E67" s="315">
        <v>0.0</v>
      </c>
      <c r="F67" s="315">
        <v>-1.0</v>
      </c>
      <c r="G67" s="315">
        <v>-2.0</v>
      </c>
      <c r="H67" s="315">
        <v>-4.0</v>
      </c>
      <c r="I67" s="315">
        <v>-11.0</v>
      </c>
    </row>
    <row r="68">
      <c r="A68" s="312" t="s">
        <v>785</v>
      </c>
      <c r="B68" s="315">
        <v>2.0</v>
      </c>
      <c r="C68" s="315">
        <v>-2.0</v>
      </c>
      <c r="D68" s="315">
        <v>-2.0</v>
      </c>
      <c r="E68" s="315">
        <v>-2.0</v>
      </c>
      <c r="F68" s="315">
        <v>-2.0</v>
      </c>
      <c r="G68" s="315">
        <v>1.0</v>
      </c>
      <c r="H68" s="315">
        <v>9.0</v>
      </c>
      <c r="I68" s="315">
        <v>2.0</v>
      </c>
    </row>
    <row r="69">
      <c r="A69" s="312" t="s">
        <v>785</v>
      </c>
      <c r="B69" s="315">
        <v>5.0</v>
      </c>
      <c r="C69" s="315">
        <v>0.0</v>
      </c>
      <c r="D69" s="315">
        <v>1.0</v>
      </c>
      <c r="E69" s="315">
        <v>0.0</v>
      </c>
      <c r="F69" s="315">
        <v>-1.0</v>
      </c>
      <c r="G69" s="315">
        <v>1.0</v>
      </c>
      <c r="H69" s="315">
        <v>-3.0</v>
      </c>
      <c r="I69" s="315">
        <v>-2.0</v>
      </c>
    </row>
    <row r="70">
      <c r="A70" s="312" t="s">
        <v>786</v>
      </c>
      <c r="B70" s="315">
        <v>-30.0</v>
      </c>
      <c r="C70" s="315">
        <v>-2.0</v>
      </c>
      <c r="D70" s="315">
        <v>0.0</v>
      </c>
      <c r="E70" s="315">
        <v>-2.0</v>
      </c>
      <c r="F70" s="315">
        <v>-2.0</v>
      </c>
      <c r="G70" s="315">
        <v>-1.0</v>
      </c>
      <c r="H70" s="315">
        <v>-5.0</v>
      </c>
      <c r="I70" s="315">
        <v>-6.0</v>
      </c>
    </row>
    <row r="71">
      <c r="A71" s="312" t="s">
        <v>786</v>
      </c>
      <c r="B71" s="315">
        <v>29.0</v>
      </c>
      <c r="C71" s="315">
        <v>1.0</v>
      </c>
      <c r="D71" s="315">
        <v>1.0</v>
      </c>
      <c r="E71" s="315">
        <v>0.0</v>
      </c>
      <c r="F71" s="315">
        <v>-1.0</v>
      </c>
      <c r="G71" s="315">
        <v>-1.0</v>
      </c>
      <c r="H71" s="315">
        <v>3.0</v>
      </c>
      <c r="I71" s="315">
        <v>1.0</v>
      </c>
    </row>
    <row r="72">
      <c r="A72" s="312" t="s">
        <v>787</v>
      </c>
      <c r="B72" s="315">
        <v>4.0</v>
      </c>
      <c r="C72" s="315">
        <v>-2.0</v>
      </c>
      <c r="D72" s="315">
        <v>0.0</v>
      </c>
      <c r="E72" s="315">
        <v>-1.0</v>
      </c>
      <c r="F72" s="315">
        <v>-1.0</v>
      </c>
      <c r="G72" s="315">
        <v>-1.0</v>
      </c>
      <c r="H72" s="315">
        <v>-1.0</v>
      </c>
      <c r="I72" s="315">
        <v>-8.0</v>
      </c>
    </row>
    <row r="73">
      <c r="A73" s="312" t="s">
        <v>787</v>
      </c>
      <c r="B73" s="315">
        <v>-3.0</v>
      </c>
      <c r="C73" s="315">
        <v>0.0</v>
      </c>
      <c r="D73" s="315">
        <v>1.0</v>
      </c>
      <c r="E73" s="315">
        <v>-1.0</v>
      </c>
      <c r="F73" s="315">
        <v>-2.0</v>
      </c>
      <c r="G73" s="315">
        <v>-1.0</v>
      </c>
      <c r="H73" s="315">
        <v>4.0</v>
      </c>
      <c r="I73" s="315">
        <v>3.0</v>
      </c>
    </row>
    <row r="74">
      <c r="A74" s="312" t="s">
        <v>788</v>
      </c>
      <c r="B74" s="315">
        <v>7.0</v>
      </c>
      <c r="C74" s="315">
        <v>0.0</v>
      </c>
      <c r="D74" s="315">
        <v>-2.0</v>
      </c>
      <c r="E74" s="315">
        <v>1.0</v>
      </c>
      <c r="F74" s="315">
        <v>1.0</v>
      </c>
      <c r="G74" s="315">
        <v>1.0</v>
      </c>
      <c r="H74" s="315">
        <v>0.0</v>
      </c>
      <c r="I74" s="315">
        <v>8.0</v>
      </c>
    </row>
    <row r="75">
      <c r="A75" s="312" t="s">
        <v>788</v>
      </c>
      <c r="B75" s="315">
        <v>-18.0</v>
      </c>
      <c r="C75" s="315">
        <v>-3.0</v>
      </c>
      <c r="D75" s="315">
        <v>0.0</v>
      </c>
      <c r="E75" s="315">
        <v>-1.0</v>
      </c>
      <c r="F75" s="315">
        <v>-2.0</v>
      </c>
      <c r="G75" s="315">
        <v>-2.0</v>
      </c>
      <c r="H75" s="315">
        <v>-2.0</v>
      </c>
      <c r="I75" s="315">
        <v>-15.0</v>
      </c>
    </row>
    <row r="76">
      <c r="A76" s="312" t="s">
        <v>789</v>
      </c>
      <c r="B76" s="315">
        <v>3.0</v>
      </c>
      <c r="C76" s="315">
        <v>2.0</v>
      </c>
      <c r="D76" s="315">
        <v>0.0</v>
      </c>
      <c r="E76" s="315">
        <v>-2.0</v>
      </c>
      <c r="F76" s="315">
        <v>1.0</v>
      </c>
      <c r="G76" s="315">
        <v>-1.0</v>
      </c>
      <c r="H76" s="315">
        <v>-1.0</v>
      </c>
      <c r="I76" s="315">
        <v>-13.0</v>
      </c>
    </row>
    <row r="77">
      <c r="A77" s="312" t="s">
        <v>789</v>
      </c>
      <c r="B77" s="315">
        <v>11.0</v>
      </c>
      <c r="C77" s="315">
        <v>-1.0</v>
      </c>
      <c r="D77" s="315">
        <v>1.0</v>
      </c>
      <c r="E77" s="315">
        <v>1.0</v>
      </c>
      <c r="F77" s="315">
        <v>-1.0</v>
      </c>
      <c r="G77" s="315">
        <v>0.0</v>
      </c>
      <c r="H77" s="315">
        <v>0.0</v>
      </c>
      <c r="I77" s="315">
        <v>19.0</v>
      </c>
    </row>
    <row r="78">
      <c r="A78" s="312" t="s">
        <v>790</v>
      </c>
      <c r="B78" s="315">
        <v>-11.0</v>
      </c>
      <c r="C78" s="315">
        <v>-1.0</v>
      </c>
      <c r="D78" s="315">
        <v>-2.0</v>
      </c>
      <c r="E78" s="315">
        <v>-1.0</v>
      </c>
      <c r="F78" s="315">
        <v>-1.0</v>
      </c>
      <c r="G78" s="315">
        <v>-1.0</v>
      </c>
      <c r="H78" s="315">
        <v>-3.0</v>
      </c>
      <c r="I78" s="315">
        <v>-21.0</v>
      </c>
    </row>
    <row r="79">
      <c r="A79" s="312" t="s">
        <v>790</v>
      </c>
      <c r="B79" s="315">
        <v>0.0</v>
      </c>
      <c r="C79" s="315">
        <v>-2.0</v>
      </c>
      <c r="D79" s="315">
        <v>-3.0</v>
      </c>
      <c r="E79" s="315">
        <v>-1.0</v>
      </c>
      <c r="F79" s="315">
        <v>0.0</v>
      </c>
      <c r="G79" s="315">
        <v>0.0</v>
      </c>
      <c r="H79" s="315">
        <v>1.0</v>
      </c>
      <c r="I79" s="315">
        <v>4.0</v>
      </c>
    </row>
    <row r="80">
      <c r="A80" s="312" t="s">
        <v>791</v>
      </c>
      <c r="B80" s="315">
        <v>14.0</v>
      </c>
      <c r="C80" s="315">
        <v>-1.0</v>
      </c>
      <c r="D80" s="315">
        <v>0.0</v>
      </c>
      <c r="E80" s="315">
        <v>-1.0</v>
      </c>
      <c r="F80" s="315">
        <v>0.0</v>
      </c>
      <c r="G80" s="315">
        <v>3.0</v>
      </c>
      <c r="H80" s="315">
        <v>2.0</v>
      </c>
      <c r="I80" s="315">
        <v>-1.0</v>
      </c>
    </row>
    <row r="81">
      <c r="A81" s="312" t="s">
        <v>791</v>
      </c>
      <c r="B81" s="315">
        <v>-9.0</v>
      </c>
      <c r="C81" s="315">
        <v>-1.0</v>
      </c>
      <c r="D81" s="315">
        <v>0.0</v>
      </c>
      <c r="E81" s="315">
        <v>-4.0</v>
      </c>
      <c r="F81" s="315">
        <v>-1.0</v>
      </c>
      <c r="G81" s="315">
        <v>-4.0</v>
      </c>
      <c r="H81" s="315">
        <v>-2.0</v>
      </c>
      <c r="I81" s="315">
        <v>29.0</v>
      </c>
    </row>
    <row r="82">
      <c r="A82" s="312" t="s">
        <v>792</v>
      </c>
      <c r="B82" s="315">
        <v>7.0</v>
      </c>
      <c r="C82" s="315">
        <v>0.0</v>
      </c>
      <c r="D82" s="315">
        <v>-1.0</v>
      </c>
      <c r="E82" s="315">
        <v>-1.0</v>
      </c>
      <c r="F82" s="315">
        <v>-1.0</v>
      </c>
      <c r="G82" s="315">
        <v>-3.0</v>
      </c>
      <c r="H82" s="315">
        <v>-4.0</v>
      </c>
      <c r="I82" s="315">
        <v>-34.0</v>
      </c>
    </row>
    <row r="83">
      <c r="A83" s="312" t="s">
        <v>792</v>
      </c>
      <c r="B83" s="315">
        <v>-14.0</v>
      </c>
      <c r="C83" s="315">
        <v>0.0</v>
      </c>
      <c r="D83" s="315">
        <v>1.0</v>
      </c>
      <c r="E83" s="315">
        <v>0.0</v>
      </c>
      <c r="F83" s="315">
        <v>-2.0</v>
      </c>
      <c r="G83" s="315">
        <v>0.0</v>
      </c>
      <c r="H83" s="315">
        <v>1.0</v>
      </c>
      <c r="I83" s="315">
        <v>-1.0</v>
      </c>
    </row>
    <row r="84">
      <c r="A84" s="312" t="s">
        <v>793</v>
      </c>
      <c r="B84" s="315">
        <v>-2.0</v>
      </c>
      <c r="C84" s="315">
        <v>-2.0</v>
      </c>
      <c r="D84" s="315">
        <v>1.0</v>
      </c>
      <c r="E84" s="315">
        <v>2.0</v>
      </c>
      <c r="F84" s="315">
        <v>-1.0</v>
      </c>
      <c r="G84" s="315">
        <v>0.0</v>
      </c>
      <c r="H84" s="315">
        <v>-3.0</v>
      </c>
      <c r="I84" s="315">
        <v>-5.0</v>
      </c>
    </row>
    <row r="85">
      <c r="A85" s="312" t="s">
        <v>793</v>
      </c>
      <c r="B85" s="315">
        <v>5.0</v>
      </c>
      <c r="C85" s="315">
        <v>-1.0</v>
      </c>
      <c r="D85" s="315">
        <v>-2.0</v>
      </c>
      <c r="E85" s="315">
        <v>-1.0</v>
      </c>
      <c r="F85" s="315">
        <v>0.0</v>
      </c>
      <c r="G85" s="315">
        <v>1.0</v>
      </c>
      <c r="H85" s="315">
        <v>0.0</v>
      </c>
      <c r="I85" s="315">
        <v>0.0</v>
      </c>
    </row>
    <row r="86">
      <c r="A86" s="312" t="s">
        <v>794</v>
      </c>
      <c r="B86" s="315">
        <v>-3.0</v>
      </c>
      <c r="C86" s="315">
        <v>-1.0</v>
      </c>
      <c r="D86" s="315">
        <v>2.0</v>
      </c>
      <c r="E86" s="315">
        <v>-1.0</v>
      </c>
      <c r="F86" s="315">
        <v>0.0</v>
      </c>
      <c r="G86" s="315">
        <v>1.0</v>
      </c>
      <c r="H86" s="315">
        <v>2.0</v>
      </c>
      <c r="I86" s="315">
        <v>11.0</v>
      </c>
    </row>
    <row r="87">
      <c r="A87" s="312" t="s">
        <v>794</v>
      </c>
      <c r="B87" s="315">
        <v>1.0</v>
      </c>
      <c r="C87" s="315">
        <v>0.0</v>
      </c>
      <c r="D87" s="315">
        <v>-1.0</v>
      </c>
      <c r="E87" s="315">
        <v>-1.0</v>
      </c>
      <c r="F87" s="315">
        <v>-2.0</v>
      </c>
      <c r="G87" s="315">
        <v>-1.0</v>
      </c>
      <c r="H87" s="315">
        <v>-4.0</v>
      </c>
      <c r="I87" s="315">
        <v>3.0</v>
      </c>
    </row>
    <row r="88">
      <c r="A88" s="312" t="s">
        <v>795</v>
      </c>
      <c r="B88" s="315">
        <v>-6.0</v>
      </c>
      <c r="C88" s="315">
        <v>1.0</v>
      </c>
      <c r="D88" s="315">
        <v>-2.0</v>
      </c>
      <c r="E88" s="315">
        <v>-1.0</v>
      </c>
      <c r="F88" s="315">
        <v>-2.0</v>
      </c>
      <c r="G88" s="315">
        <v>-1.0</v>
      </c>
      <c r="H88" s="315">
        <v>1.0</v>
      </c>
      <c r="I88" s="315">
        <v>-2.0</v>
      </c>
    </row>
    <row r="89">
      <c r="A89" s="312" t="s">
        <v>795</v>
      </c>
      <c r="B89" s="315">
        <v>4.0</v>
      </c>
      <c r="C89" s="315">
        <v>-1.0</v>
      </c>
      <c r="D89" s="315">
        <v>0.0</v>
      </c>
      <c r="E89" s="315">
        <v>1.0</v>
      </c>
      <c r="F89" s="315">
        <v>0.0</v>
      </c>
      <c r="G89" s="315">
        <v>-1.0</v>
      </c>
      <c r="H89" s="315">
        <v>3.0</v>
      </c>
      <c r="I89" s="315">
        <v>7.0</v>
      </c>
    </row>
    <row r="90">
      <c r="A90" s="312" t="s">
        <v>796</v>
      </c>
      <c r="B90" s="315">
        <v>4.0</v>
      </c>
      <c r="C90" s="315">
        <v>-4.0</v>
      </c>
      <c r="D90" s="315">
        <v>-1.0</v>
      </c>
      <c r="E90" s="315">
        <v>-1.0</v>
      </c>
      <c r="F90" s="315">
        <v>-1.0</v>
      </c>
      <c r="G90" s="315">
        <v>-3.0</v>
      </c>
      <c r="H90" s="315">
        <v>-6.0</v>
      </c>
      <c r="I90" s="315">
        <v>5.0</v>
      </c>
    </row>
    <row r="91">
      <c r="A91" s="312" t="s">
        <v>796</v>
      </c>
      <c r="B91" s="315">
        <v>-4.0</v>
      </c>
      <c r="C91" s="315">
        <v>0.0</v>
      </c>
      <c r="D91" s="315">
        <v>1.0</v>
      </c>
      <c r="E91" s="315">
        <v>-2.0</v>
      </c>
      <c r="F91" s="315">
        <v>1.0</v>
      </c>
      <c r="G91" s="315">
        <v>1.0</v>
      </c>
      <c r="H91" s="315">
        <v>3.0</v>
      </c>
      <c r="I91" s="315">
        <v>1.0</v>
      </c>
    </row>
    <row r="92">
      <c r="A92" s="315">
        <v>1.47968417387417E15</v>
      </c>
      <c r="B92" s="315">
        <v>2.0</v>
      </c>
      <c r="C92" s="315">
        <v>-1.0</v>
      </c>
      <c r="D92" s="315">
        <v>0.0</v>
      </c>
      <c r="E92" s="315">
        <v>0.0</v>
      </c>
      <c r="F92" s="315">
        <v>0.0</v>
      </c>
      <c r="G92" s="315">
        <v>-3.0</v>
      </c>
      <c r="H92" s="315">
        <v>-7.0</v>
      </c>
      <c r="I92" s="315">
        <v>-1.0</v>
      </c>
    </row>
    <row r="93">
      <c r="A93" s="315">
        <v>1.47968417387417E15</v>
      </c>
      <c r="B93" s="315">
        <v>4.0</v>
      </c>
      <c r="C93" s="315">
        <v>-2.0</v>
      </c>
      <c r="D93" s="315">
        <v>-3.0</v>
      </c>
      <c r="E93" s="315">
        <v>-2.0</v>
      </c>
      <c r="F93" s="315">
        <v>2.0</v>
      </c>
      <c r="G93" s="315">
        <v>4.0</v>
      </c>
      <c r="H93" s="315">
        <v>1.0</v>
      </c>
      <c r="I93" s="315">
        <v>1.0</v>
      </c>
    </row>
    <row r="94">
      <c r="A94" s="312" t="s">
        <v>797</v>
      </c>
      <c r="B94" s="315">
        <v>-37.0</v>
      </c>
      <c r="C94" s="315">
        <v>1.0</v>
      </c>
      <c r="D94" s="315">
        <v>0.0</v>
      </c>
      <c r="E94" s="315">
        <v>-1.0</v>
      </c>
      <c r="F94" s="315">
        <v>-3.0</v>
      </c>
      <c r="G94" s="315">
        <v>-1.0</v>
      </c>
      <c r="H94" s="315">
        <v>0.0</v>
      </c>
      <c r="I94" s="315">
        <v>-11.0</v>
      </c>
    </row>
    <row r="95">
      <c r="A95" s="312" t="s">
        <v>797</v>
      </c>
      <c r="B95" s="315">
        <v>40.0</v>
      </c>
      <c r="C95" s="315">
        <v>-1.0</v>
      </c>
      <c r="D95" s="315">
        <v>-2.0</v>
      </c>
      <c r="E95" s="315">
        <v>-1.0</v>
      </c>
      <c r="F95" s="315">
        <v>-2.0</v>
      </c>
      <c r="G95" s="315">
        <v>0.0</v>
      </c>
      <c r="H95" s="315">
        <v>-4.0</v>
      </c>
      <c r="I95" s="315">
        <v>2.0</v>
      </c>
    </row>
    <row r="96">
      <c r="A96" s="312" t="s">
        <v>798</v>
      </c>
      <c r="B96" s="315">
        <v>-20.0</v>
      </c>
      <c r="C96" s="315">
        <v>-1.0</v>
      </c>
      <c r="D96" s="315">
        <v>-2.0</v>
      </c>
      <c r="E96" s="315">
        <v>1.0</v>
      </c>
      <c r="F96" s="315">
        <v>0.0</v>
      </c>
      <c r="G96" s="315">
        <v>0.0</v>
      </c>
      <c r="H96" s="315">
        <v>3.0</v>
      </c>
      <c r="I96" s="315">
        <v>-2.0</v>
      </c>
    </row>
    <row r="97">
      <c r="A97" s="312" t="s">
        <v>798</v>
      </c>
      <c r="B97" s="315">
        <v>-1.0</v>
      </c>
      <c r="C97" s="315">
        <v>-3.0</v>
      </c>
      <c r="D97" s="315">
        <v>-2.0</v>
      </c>
      <c r="E97" s="315">
        <v>-2.0</v>
      </c>
      <c r="F97" s="315">
        <v>-1.0</v>
      </c>
      <c r="G97" s="315">
        <v>-2.0</v>
      </c>
      <c r="H97" s="315">
        <v>-7.0</v>
      </c>
      <c r="I97" s="315">
        <v>-21.0</v>
      </c>
    </row>
    <row r="98">
      <c r="A98" s="312" t="s">
        <v>799</v>
      </c>
      <c r="B98" s="315">
        <v>10.0</v>
      </c>
      <c r="C98" s="315">
        <v>1.0</v>
      </c>
      <c r="D98" s="315">
        <v>0.0</v>
      </c>
      <c r="E98" s="315">
        <v>0.0</v>
      </c>
      <c r="F98" s="315">
        <v>1.0</v>
      </c>
      <c r="G98" s="315">
        <v>1.0</v>
      </c>
      <c r="H98" s="315">
        <v>3.0</v>
      </c>
      <c r="I98" s="315">
        <v>7.0</v>
      </c>
    </row>
    <row r="99">
      <c r="A99" s="312" t="s">
        <v>799</v>
      </c>
      <c r="B99" s="315">
        <v>2.0</v>
      </c>
      <c r="C99" s="315">
        <v>-1.0</v>
      </c>
      <c r="D99" s="315">
        <v>-1.0</v>
      </c>
      <c r="E99" s="315">
        <v>1.0</v>
      </c>
      <c r="F99" s="315">
        <v>-2.0</v>
      </c>
      <c r="G99" s="315">
        <v>-2.0</v>
      </c>
      <c r="H99" s="315">
        <v>1.0</v>
      </c>
      <c r="I99" s="315">
        <v>1.0</v>
      </c>
    </row>
    <row r="100">
      <c r="A100" s="315">
        <v>1.47968417391177E15</v>
      </c>
      <c r="B100" s="315">
        <v>0.0</v>
      </c>
      <c r="C100" s="315">
        <v>1.0</v>
      </c>
      <c r="D100" s="315">
        <v>0.0</v>
      </c>
      <c r="E100" s="315">
        <v>0.0</v>
      </c>
      <c r="F100" s="315">
        <v>1.0</v>
      </c>
      <c r="G100" s="315">
        <v>2.0</v>
      </c>
      <c r="H100" s="315">
        <v>2.0</v>
      </c>
      <c r="I100" s="315">
        <v>4.0</v>
      </c>
    </row>
    <row r="1000">
      <c r="J1000" s="3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2" width="21.57"/>
  </cols>
  <sheetData>
    <row r="1">
      <c r="A1" t="s">
        <v>0</v>
      </c>
      <c r="B1" t="s">
        <v>62</v>
      </c>
      <c r="C1" t="s">
        <v>63</v>
      </c>
      <c r="D1" t="s">
        <v>64</v>
      </c>
      <c r="E1" t="s">
        <v>65</v>
      </c>
      <c r="F1" t="s">
        <v>66</v>
      </c>
      <c r="G1" t="s">
        <v>67</v>
      </c>
      <c r="H1" t="s">
        <v>68</v>
      </c>
      <c r="I1" t="s">
        <v>69</v>
      </c>
      <c r="J1" t="s">
        <v>70</v>
      </c>
      <c r="K1" t="s">
        <v>71</v>
      </c>
      <c r="L1" t="s">
        <v>72</v>
      </c>
    </row>
    <row r="2">
      <c r="A2" s="21">
        <v>42704.33853854166</v>
      </c>
      <c r="B2" s="22" t="s">
        <v>73</v>
      </c>
      <c r="C2" s="22" t="s">
        <v>74</v>
      </c>
      <c r="D2" s="22" t="s">
        <v>75</v>
      </c>
      <c r="E2" s="22" t="s">
        <v>74</v>
      </c>
      <c r="F2" s="22" t="s">
        <v>74</v>
      </c>
      <c r="G2" s="22" t="s">
        <v>76</v>
      </c>
      <c r="H2" s="22" t="s">
        <v>75</v>
      </c>
      <c r="I2" s="22" t="s">
        <v>77</v>
      </c>
      <c r="J2" s="22" t="s">
        <v>75</v>
      </c>
      <c r="K2" s="22" t="s">
        <v>74</v>
      </c>
      <c r="L2" s="22" t="s">
        <v>20</v>
      </c>
    </row>
    <row r="3">
      <c r="A3" s="21">
        <v>42704.348591076385</v>
      </c>
      <c r="B3" s="22" t="s">
        <v>73</v>
      </c>
      <c r="C3" s="22" t="s">
        <v>77</v>
      </c>
      <c r="D3" s="22" t="s">
        <v>73</v>
      </c>
      <c r="E3" s="22" t="s">
        <v>77</v>
      </c>
      <c r="F3" s="22" t="s">
        <v>73</v>
      </c>
      <c r="G3" s="22" t="s">
        <v>77</v>
      </c>
      <c r="H3" s="22" t="s">
        <v>73</v>
      </c>
      <c r="I3" s="22" t="s">
        <v>77</v>
      </c>
      <c r="J3" s="22" t="s">
        <v>73</v>
      </c>
      <c r="K3" s="22" t="s">
        <v>73</v>
      </c>
      <c r="L3" s="22" t="s">
        <v>22</v>
      </c>
    </row>
    <row r="4">
      <c r="A4" s="21">
        <v>42704.43836782407</v>
      </c>
      <c r="B4" s="22" t="s">
        <v>73</v>
      </c>
      <c r="C4" s="22" t="s">
        <v>74</v>
      </c>
      <c r="D4" s="22" t="s">
        <v>73</v>
      </c>
      <c r="E4" s="22" t="s">
        <v>76</v>
      </c>
      <c r="F4" s="22" t="s">
        <v>75</v>
      </c>
      <c r="G4" s="22" t="s">
        <v>74</v>
      </c>
      <c r="H4" s="22" t="s">
        <v>73</v>
      </c>
      <c r="I4" s="22" t="s">
        <v>77</v>
      </c>
      <c r="J4" s="22" t="s">
        <v>76</v>
      </c>
      <c r="K4" s="22" t="s">
        <v>74</v>
      </c>
      <c r="L4" s="22" t="s">
        <v>26</v>
      </c>
    </row>
    <row r="5">
      <c r="A5" s="1">
        <v>42704.50706232639</v>
      </c>
      <c r="B5" s="2" t="s">
        <v>74</v>
      </c>
      <c r="C5" s="2" t="s">
        <v>75</v>
      </c>
      <c r="D5" s="2" t="s">
        <v>74</v>
      </c>
      <c r="E5" s="2" t="s">
        <v>75</v>
      </c>
      <c r="F5" s="2" t="s">
        <v>74</v>
      </c>
      <c r="G5" s="2" t="s">
        <v>76</v>
      </c>
      <c r="H5" s="2" t="s">
        <v>75</v>
      </c>
      <c r="I5" s="2" t="s">
        <v>75</v>
      </c>
      <c r="J5" s="2" t="s">
        <v>76</v>
      </c>
      <c r="K5" s="2" t="s">
        <v>74</v>
      </c>
      <c r="L5" s="2" t="s">
        <v>30</v>
      </c>
    </row>
    <row r="6">
      <c r="A6" s="1">
        <v>42705.34805126158</v>
      </c>
      <c r="B6" s="2" t="s">
        <v>75</v>
      </c>
      <c r="C6" s="2" t="s">
        <v>74</v>
      </c>
      <c r="D6" s="2" t="s">
        <v>75</v>
      </c>
      <c r="E6" s="2" t="s">
        <v>76</v>
      </c>
      <c r="F6" s="2" t="s">
        <v>76</v>
      </c>
      <c r="G6" s="2" t="s">
        <v>74</v>
      </c>
      <c r="H6" s="2" t="s">
        <v>75</v>
      </c>
      <c r="I6" s="2" t="s">
        <v>74</v>
      </c>
      <c r="J6" s="2" t="s">
        <v>74</v>
      </c>
      <c r="K6" s="2" t="s">
        <v>76</v>
      </c>
      <c r="L6" s="2" t="s">
        <v>32</v>
      </c>
    </row>
    <row r="7">
      <c r="A7" s="1">
        <v>42705.40883428241</v>
      </c>
      <c r="B7" s="2" t="s">
        <v>73</v>
      </c>
      <c r="C7" s="2" t="s">
        <v>75</v>
      </c>
      <c r="D7" s="2" t="s">
        <v>73</v>
      </c>
      <c r="E7" s="2" t="s">
        <v>75</v>
      </c>
      <c r="F7" s="2" t="s">
        <v>73</v>
      </c>
      <c r="G7" s="2" t="s">
        <v>74</v>
      </c>
      <c r="H7" s="2" t="s">
        <v>73</v>
      </c>
      <c r="I7" s="2" t="s">
        <v>74</v>
      </c>
      <c r="J7" s="2" t="s">
        <v>75</v>
      </c>
      <c r="K7" s="2" t="s">
        <v>75</v>
      </c>
      <c r="L7" s="2" t="s">
        <v>34</v>
      </c>
    </row>
    <row r="8">
      <c r="A8" s="1">
        <v>42706.15343413195</v>
      </c>
      <c r="B8" s="2" t="s">
        <v>76</v>
      </c>
      <c r="C8" s="2" t="s">
        <v>77</v>
      </c>
      <c r="D8" s="2" t="s">
        <v>75</v>
      </c>
      <c r="E8" s="2" t="s">
        <v>77</v>
      </c>
      <c r="F8" s="2" t="s">
        <v>73</v>
      </c>
      <c r="G8" s="2" t="s">
        <v>74</v>
      </c>
      <c r="H8" s="2" t="s">
        <v>75</v>
      </c>
      <c r="I8" s="2" t="s">
        <v>77</v>
      </c>
      <c r="J8" s="2" t="s">
        <v>75</v>
      </c>
      <c r="K8" s="2" t="s">
        <v>77</v>
      </c>
      <c r="L8" s="2" t="s">
        <v>37</v>
      </c>
    </row>
    <row r="9">
      <c r="A9" s="1">
        <v>42706.164629618055</v>
      </c>
      <c r="B9" s="2" t="s">
        <v>75</v>
      </c>
      <c r="C9" s="2" t="s">
        <v>74</v>
      </c>
      <c r="D9" s="2" t="s">
        <v>75</v>
      </c>
      <c r="E9" s="2" t="s">
        <v>74</v>
      </c>
      <c r="F9" s="2" t="s">
        <v>75</v>
      </c>
      <c r="G9" s="2" t="s">
        <v>74</v>
      </c>
      <c r="H9" s="2" t="s">
        <v>75</v>
      </c>
      <c r="I9" s="2" t="s">
        <v>74</v>
      </c>
      <c r="J9" s="2" t="s">
        <v>76</v>
      </c>
      <c r="K9" s="2" t="s">
        <v>74</v>
      </c>
      <c r="L9" s="2" t="s">
        <v>40</v>
      </c>
    </row>
    <row r="10">
      <c r="A10" s="1">
        <v>42706.16721945602</v>
      </c>
      <c r="B10" s="2" t="s">
        <v>75</v>
      </c>
      <c r="C10" s="2" t="s">
        <v>74</v>
      </c>
      <c r="D10" s="2" t="s">
        <v>75</v>
      </c>
      <c r="E10" s="2" t="s">
        <v>77</v>
      </c>
      <c r="F10" s="2" t="s">
        <v>75</v>
      </c>
      <c r="G10" s="2" t="s">
        <v>77</v>
      </c>
      <c r="H10" s="2" t="s">
        <v>75</v>
      </c>
      <c r="I10" s="2" t="s">
        <v>77</v>
      </c>
      <c r="J10" s="2" t="s">
        <v>75</v>
      </c>
      <c r="K10" s="2" t="s">
        <v>77</v>
      </c>
      <c r="L10" s="2" t="s">
        <v>42</v>
      </c>
    </row>
    <row r="11">
      <c r="A11" s="1">
        <v>42706.42024857639</v>
      </c>
      <c r="B11" s="2" t="s">
        <v>76</v>
      </c>
      <c r="C11" s="2" t="s">
        <v>77</v>
      </c>
      <c r="D11" s="2" t="s">
        <v>73</v>
      </c>
      <c r="E11" s="2" t="s">
        <v>77</v>
      </c>
      <c r="F11" s="2" t="s">
        <v>75</v>
      </c>
      <c r="G11" s="2" t="s">
        <v>76</v>
      </c>
      <c r="H11" s="2" t="s">
        <v>75</v>
      </c>
      <c r="I11" s="2" t="s">
        <v>76</v>
      </c>
      <c r="J11" s="2" t="s">
        <v>74</v>
      </c>
      <c r="K11" s="2" t="s">
        <v>74</v>
      </c>
      <c r="L11" s="2" t="s">
        <v>46</v>
      </c>
    </row>
    <row r="12">
      <c r="A12" s="1">
        <v>42706.42268978009</v>
      </c>
      <c r="B12" s="2" t="s">
        <v>73</v>
      </c>
      <c r="C12" s="2" t="s">
        <v>77</v>
      </c>
      <c r="D12" s="2" t="s">
        <v>73</v>
      </c>
      <c r="E12" s="2" t="s">
        <v>77</v>
      </c>
      <c r="F12" s="2" t="s">
        <v>75</v>
      </c>
      <c r="G12" s="2" t="s">
        <v>77</v>
      </c>
      <c r="H12" s="2" t="s">
        <v>73</v>
      </c>
      <c r="I12" s="2" t="s">
        <v>74</v>
      </c>
      <c r="J12" s="2" t="s">
        <v>75</v>
      </c>
      <c r="K12" s="2" t="s">
        <v>77</v>
      </c>
      <c r="L12" s="2" t="s">
        <v>44</v>
      </c>
    </row>
    <row r="13">
      <c r="A13" s="1">
        <v>42706.42667075232</v>
      </c>
      <c r="B13" s="2" t="s">
        <v>76</v>
      </c>
      <c r="C13" s="2" t="s">
        <v>77</v>
      </c>
      <c r="D13" s="2" t="s">
        <v>73</v>
      </c>
      <c r="E13" s="2" t="s">
        <v>77</v>
      </c>
      <c r="F13" s="2" t="s">
        <v>75</v>
      </c>
      <c r="G13" s="2" t="s">
        <v>74</v>
      </c>
      <c r="H13" s="2" t="s">
        <v>73</v>
      </c>
      <c r="I13" s="2" t="s">
        <v>74</v>
      </c>
      <c r="J13" s="2" t="s">
        <v>76</v>
      </c>
      <c r="K13" s="2" t="s">
        <v>77</v>
      </c>
      <c r="L13" s="2" t="s">
        <v>49</v>
      </c>
    </row>
    <row r="14">
      <c r="A14" s="1">
        <v>42706.433781898144</v>
      </c>
      <c r="B14" s="2" t="s">
        <v>75</v>
      </c>
      <c r="C14" s="2" t="s">
        <v>76</v>
      </c>
      <c r="D14" s="2" t="s">
        <v>75</v>
      </c>
      <c r="E14" s="2" t="s">
        <v>74</v>
      </c>
      <c r="F14" s="2" t="s">
        <v>74</v>
      </c>
      <c r="G14" s="2" t="s">
        <v>74</v>
      </c>
      <c r="H14" s="2" t="s">
        <v>74</v>
      </c>
      <c r="I14" s="2" t="s">
        <v>76</v>
      </c>
      <c r="J14" s="2" t="s">
        <v>76</v>
      </c>
      <c r="K14" s="2" t="s">
        <v>74</v>
      </c>
      <c r="L14" s="2" t="s">
        <v>53</v>
      </c>
    </row>
    <row r="26">
      <c r="A26" s="23" t="s">
        <v>78</v>
      </c>
      <c r="B26" s="24">
        <v>1.0</v>
      </c>
      <c r="C26" s="24">
        <v>2.0</v>
      </c>
      <c r="D26" s="24">
        <v>3.0</v>
      </c>
      <c r="E26" s="24">
        <v>4.0</v>
      </c>
      <c r="F26" s="24">
        <v>5.0</v>
      </c>
      <c r="G26" s="24">
        <v>6.0</v>
      </c>
      <c r="H26" s="24">
        <v>7.0</v>
      </c>
      <c r="I26" s="24">
        <v>8.0</v>
      </c>
      <c r="J26" s="24">
        <v>9.0</v>
      </c>
      <c r="K26" s="24">
        <v>10.0</v>
      </c>
    </row>
    <row r="27">
      <c r="A27" s="25" t="s">
        <v>79</v>
      </c>
      <c r="B27" s="26">
        <v>2.0</v>
      </c>
      <c r="C27" s="26">
        <v>4.0</v>
      </c>
      <c r="D27" s="26">
        <v>2.0</v>
      </c>
      <c r="E27" s="26">
        <v>4.0</v>
      </c>
      <c r="F27" s="26">
        <v>2.0</v>
      </c>
      <c r="G27" s="26">
        <v>3.0</v>
      </c>
      <c r="H27" s="26">
        <v>4.0</v>
      </c>
      <c r="I27" s="26">
        <v>4.0</v>
      </c>
      <c r="J27" s="26">
        <v>3.0</v>
      </c>
      <c r="K27" s="26">
        <v>2.0</v>
      </c>
      <c r="L27" s="2"/>
      <c r="M27" s="2"/>
    </row>
    <row r="28">
      <c r="A28" s="27"/>
      <c r="B28" s="26">
        <v>4.0</v>
      </c>
      <c r="C28" s="26">
        <v>2.0</v>
      </c>
      <c r="D28" s="26">
        <v>4.0</v>
      </c>
      <c r="E28" s="26">
        <v>3.0</v>
      </c>
      <c r="F28" s="26">
        <v>3.0</v>
      </c>
      <c r="G28" s="26">
        <v>2.0</v>
      </c>
      <c r="H28" s="26">
        <v>4.0</v>
      </c>
      <c r="I28" s="26">
        <v>2.0</v>
      </c>
      <c r="J28" s="26">
        <v>2.0</v>
      </c>
      <c r="K28" s="26">
        <v>3.0</v>
      </c>
      <c r="L28" s="2"/>
      <c r="M28" s="2"/>
    </row>
    <row r="29">
      <c r="A29" s="27"/>
      <c r="B29" s="26">
        <v>5.0</v>
      </c>
      <c r="C29" s="26">
        <v>4.0</v>
      </c>
      <c r="D29" s="26">
        <v>5.0</v>
      </c>
      <c r="E29" s="26">
        <v>4.0</v>
      </c>
      <c r="F29" s="26">
        <v>5.0</v>
      </c>
      <c r="G29" s="26">
        <v>2.0</v>
      </c>
      <c r="H29" s="26">
        <v>5.0</v>
      </c>
      <c r="I29" s="26">
        <v>2.0</v>
      </c>
      <c r="J29" s="26">
        <v>4.0</v>
      </c>
      <c r="K29" s="26">
        <v>4.0</v>
      </c>
      <c r="L29" s="2"/>
      <c r="M29" s="2"/>
    </row>
    <row r="30">
      <c r="A30" s="27"/>
      <c r="B30" s="26">
        <v>3.0</v>
      </c>
      <c r="C30" s="26">
        <v>1.0</v>
      </c>
      <c r="D30" s="26">
        <v>4.0</v>
      </c>
      <c r="E30" s="26">
        <v>1.0</v>
      </c>
      <c r="F30" s="26">
        <v>5.0</v>
      </c>
      <c r="G30" s="26">
        <v>2.0</v>
      </c>
      <c r="H30" s="26">
        <v>4.0</v>
      </c>
      <c r="I30" s="26">
        <v>1.0</v>
      </c>
      <c r="J30" s="26">
        <v>4.0</v>
      </c>
      <c r="K30" s="26">
        <v>1.0</v>
      </c>
      <c r="L30" s="2"/>
      <c r="M30" s="2"/>
    </row>
    <row r="31">
      <c r="A31" s="27"/>
      <c r="B31" s="26">
        <v>4.0</v>
      </c>
      <c r="C31" s="26">
        <v>2.0</v>
      </c>
      <c r="D31" s="26">
        <v>4.0</v>
      </c>
      <c r="E31" s="26">
        <v>2.0</v>
      </c>
      <c r="F31" s="26">
        <v>4.0</v>
      </c>
      <c r="G31" s="26">
        <v>2.0</v>
      </c>
      <c r="H31" s="26">
        <v>4.0</v>
      </c>
      <c r="I31" s="26">
        <v>2.0</v>
      </c>
      <c r="J31" s="26">
        <v>3.0</v>
      </c>
      <c r="K31" s="26">
        <v>2.0</v>
      </c>
      <c r="L31" s="2"/>
      <c r="M31" s="2"/>
    </row>
    <row r="32">
      <c r="A32" s="27"/>
      <c r="B32" s="26">
        <v>4.0</v>
      </c>
      <c r="C32" s="26">
        <v>2.0</v>
      </c>
      <c r="D32" s="26">
        <v>4.0</v>
      </c>
      <c r="E32" s="26">
        <v>1.0</v>
      </c>
      <c r="F32" s="26">
        <v>4.0</v>
      </c>
      <c r="G32" s="26">
        <v>1.0</v>
      </c>
      <c r="H32" s="26">
        <v>4.0</v>
      </c>
      <c r="I32" s="26">
        <v>1.0</v>
      </c>
      <c r="J32" s="26">
        <v>4.0</v>
      </c>
      <c r="K32" s="26">
        <v>1.0</v>
      </c>
      <c r="L32" s="2"/>
      <c r="M32" s="2"/>
    </row>
    <row r="33">
      <c r="A33" s="27"/>
      <c r="B33" s="26">
        <v>3.0</v>
      </c>
      <c r="C33" s="26">
        <v>1.0</v>
      </c>
      <c r="D33" s="26">
        <v>5.0</v>
      </c>
      <c r="E33" s="26">
        <v>1.0</v>
      </c>
      <c r="F33" s="26">
        <v>4.0</v>
      </c>
      <c r="G33" s="26">
        <v>3.0</v>
      </c>
      <c r="H33" s="26">
        <v>4.0</v>
      </c>
      <c r="I33" s="26">
        <v>3.0</v>
      </c>
      <c r="J33" s="26">
        <v>2.0</v>
      </c>
      <c r="K33" s="26">
        <v>2.0</v>
      </c>
      <c r="L33" s="2"/>
      <c r="M33" s="2"/>
    </row>
    <row r="34">
      <c r="A34" s="27"/>
      <c r="B34" s="26">
        <v>5.0</v>
      </c>
      <c r="C34" s="26">
        <v>1.0</v>
      </c>
      <c r="D34" s="26">
        <v>5.0</v>
      </c>
      <c r="E34" s="26">
        <v>1.0</v>
      </c>
      <c r="F34" s="26">
        <v>4.0</v>
      </c>
      <c r="G34" s="26">
        <v>1.0</v>
      </c>
      <c r="H34" s="26">
        <v>5.0</v>
      </c>
      <c r="I34" s="26">
        <v>2.0</v>
      </c>
      <c r="J34" s="26">
        <v>4.0</v>
      </c>
      <c r="K34" s="26">
        <v>1.0</v>
      </c>
      <c r="L34" s="2"/>
      <c r="M34" s="2"/>
    </row>
    <row r="35">
      <c r="A35" s="27"/>
      <c r="B35" s="26">
        <v>3.0</v>
      </c>
      <c r="C35" s="26">
        <v>1.0</v>
      </c>
      <c r="D35" s="26">
        <v>5.0</v>
      </c>
      <c r="E35" s="26">
        <v>1.0</v>
      </c>
      <c r="F35" s="26">
        <v>4.0</v>
      </c>
      <c r="G35" s="26">
        <v>2.0</v>
      </c>
      <c r="H35" s="26">
        <v>5.0</v>
      </c>
      <c r="I35" s="26">
        <v>2.0</v>
      </c>
      <c r="J35" s="26">
        <v>3.0</v>
      </c>
      <c r="K35" s="26">
        <v>1.0</v>
      </c>
      <c r="L35" s="2"/>
      <c r="M35" s="2"/>
    </row>
    <row r="36">
      <c r="A36" s="16"/>
      <c r="B36" s="26">
        <v>4.0</v>
      </c>
      <c r="C36" s="26">
        <v>3.0</v>
      </c>
      <c r="D36" s="26">
        <v>4.0</v>
      </c>
      <c r="E36" s="26">
        <v>2.0</v>
      </c>
      <c r="F36" s="26">
        <v>2.0</v>
      </c>
      <c r="G36" s="26">
        <v>2.0</v>
      </c>
      <c r="H36" s="26">
        <v>2.0</v>
      </c>
      <c r="I36" s="26">
        <v>3.0</v>
      </c>
      <c r="J36" s="26">
        <v>3.0</v>
      </c>
      <c r="K36" s="26">
        <v>2.0</v>
      </c>
      <c r="L36" s="2"/>
      <c r="M36" s="2"/>
    </row>
    <row r="37">
      <c r="A37" s="23" t="s">
        <v>81</v>
      </c>
      <c r="B37" s="24">
        <v>-1.0</v>
      </c>
      <c r="C37" s="24">
        <v>-5.0</v>
      </c>
      <c r="D37" s="24">
        <v>-1.0</v>
      </c>
      <c r="E37" s="24">
        <v>-5.0</v>
      </c>
      <c r="F37" s="24">
        <v>-1.0</v>
      </c>
      <c r="G37" s="24">
        <v>-5.0</v>
      </c>
      <c r="H37" s="24">
        <v>-1.0</v>
      </c>
      <c r="I37" s="24">
        <v>-5.0</v>
      </c>
      <c r="J37" s="24">
        <v>-1.0</v>
      </c>
      <c r="K37" s="24">
        <v>-5.0</v>
      </c>
      <c r="L37" s="28" t="s">
        <v>82</v>
      </c>
    </row>
    <row r="38">
      <c r="A38" s="29" t="s">
        <v>83</v>
      </c>
      <c r="B38" s="31">
        <f t="shared" ref="B38:B40" si="1">B27-1</f>
        <v>1</v>
      </c>
      <c r="C38" s="31">
        <f t="shared" ref="C38:C40" si="2">5-C27</f>
        <v>1</v>
      </c>
      <c r="D38" s="26">
        <f t="shared" ref="D38:D40" si="3">D27-1</f>
        <v>1</v>
      </c>
      <c r="E38" s="31">
        <f t="shared" ref="E38:E40" si="4">5-E27</f>
        <v>1</v>
      </c>
      <c r="F38" s="31">
        <f t="shared" ref="F38:F40" si="5">F27-1</f>
        <v>1</v>
      </c>
      <c r="G38" s="31">
        <f t="shared" ref="G38:G40" si="6">5-G27</f>
        <v>2</v>
      </c>
      <c r="H38" s="31">
        <f t="shared" ref="H38:H40" si="7">H27-1</f>
        <v>3</v>
      </c>
      <c r="I38" s="31">
        <f t="shared" ref="I38:I40" si="8">5-I27</f>
        <v>1</v>
      </c>
      <c r="J38" s="31">
        <f t="shared" ref="J38:J40" si="9">J27-1</f>
        <v>2</v>
      </c>
      <c r="K38" s="31">
        <f t="shared" ref="K38:K40" si="10">5-K27</f>
        <v>3</v>
      </c>
      <c r="L38" s="32">
        <f t="shared" ref="L38:L47" si="11">SUM(B38:K38)*2.5</f>
        <v>40</v>
      </c>
    </row>
    <row r="39">
      <c r="A39" s="27"/>
      <c r="B39" s="31">
        <f t="shared" si="1"/>
        <v>3</v>
      </c>
      <c r="C39" s="31">
        <f t="shared" si="2"/>
        <v>3</v>
      </c>
      <c r="D39" s="26">
        <f t="shared" si="3"/>
        <v>3</v>
      </c>
      <c r="E39" s="31">
        <f t="shared" si="4"/>
        <v>2</v>
      </c>
      <c r="F39" s="31">
        <f t="shared" si="5"/>
        <v>2</v>
      </c>
      <c r="G39" s="31">
        <f t="shared" si="6"/>
        <v>3</v>
      </c>
      <c r="H39" s="31">
        <f t="shared" si="7"/>
        <v>3</v>
      </c>
      <c r="I39" s="31">
        <f t="shared" si="8"/>
        <v>3</v>
      </c>
      <c r="J39" s="31">
        <f t="shared" si="9"/>
        <v>1</v>
      </c>
      <c r="K39" s="31">
        <f t="shared" si="10"/>
        <v>2</v>
      </c>
      <c r="L39" s="32">
        <f t="shared" si="11"/>
        <v>62.5</v>
      </c>
    </row>
    <row r="40">
      <c r="A40" s="27"/>
      <c r="B40" s="31">
        <f t="shared" si="1"/>
        <v>4</v>
      </c>
      <c r="C40" s="31">
        <f t="shared" si="2"/>
        <v>1</v>
      </c>
      <c r="D40" s="26">
        <f t="shared" si="3"/>
        <v>4</v>
      </c>
      <c r="E40" s="31">
        <f t="shared" si="4"/>
        <v>1</v>
      </c>
      <c r="F40" s="31">
        <f t="shared" si="5"/>
        <v>4</v>
      </c>
      <c r="G40" s="31">
        <f t="shared" si="6"/>
        <v>3</v>
      </c>
      <c r="H40" s="31">
        <f t="shared" si="7"/>
        <v>4</v>
      </c>
      <c r="I40" s="31">
        <f t="shared" si="8"/>
        <v>3</v>
      </c>
      <c r="J40" s="31">
        <f t="shared" si="9"/>
        <v>3</v>
      </c>
      <c r="K40" s="31">
        <f t="shared" si="10"/>
        <v>1</v>
      </c>
      <c r="L40" s="32">
        <f t="shared" si="11"/>
        <v>70</v>
      </c>
    </row>
    <row r="41">
      <c r="A41" s="27"/>
      <c r="B41" s="31">
        <f t="shared" ref="B41:B43" si="12">B27-1</f>
        <v>1</v>
      </c>
      <c r="C41" s="31">
        <f t="shared" ref="C41:C43" si="13">5-C27</f>
        <v>1</v>
      </c>
      <c r="D41" s="26">
        <f t="shared" ref="D41:D43" si="14">D27-1</f>
        <v>1</v>
      </c>
      <c r="E41" s="31">
        <f t="shared" ref="E41:E43" si="15">5-E27</f>
        <v>1</v>
      </c>
      <c r="F41" s="31">
        <f t="shared" ref="F41:F43" si="16">F27-1</f>
        <v>1</v>
      </c>
      <c r="G41" s="31">
        <f t="shared" ref="G41:G43" si="17">5-G27</f>
        <v>2</v>
      </c>
      <c r="H41" s="31">
        <f t="shared" ref="H41:H43" si="18">H27-1</f>
        <v>3</v>
      </c>
      <c r="I41" s="31">
        <f t="shared" ref="I41:I43" si="19">5-I27</f>
        <v>1</v>
      </c>
      <c r="J41" s="31">
        <f t="shared" ref="J41:J43" si="20">J27-1</f>
        <v>2</v>
      </c>
      <c r="K41" s="31">
        <f t="shared" ref="K41:K43" si="21">5-K27</f>
        <v>3</v>
      </c>
      <c r="L41" s="32">
        <f t="shared" si="11"/>
        <v>40</v>
      </c>
    </row>
    <row r="42">
      <c r="A42" s="27"/>
      <c r="B42" s="31">
        <f t="shared" si="12"/>
        <v>3</v>
      </c>
      <c r="C42" s="31">
        <f t="shared" si="13"/>
        <v>3</v>
      </c>
      <c r="D42" s="26">
        <f t="shared" si="14"/>
        <v>3</v>
      </c>
      <c r="E42" s="31">
        <f t="shared" si="15"/>
        <v>2</v>
      </c>
      <c r="F42" s="31">
        <f t="shared" si="16"/>
        <v>2</v>
      </c>
      <c r="G42" s="31">
        <f t="shared" si="17"/>
        <v>3</v>
      </c>
      <c r="H42" s="31">
        <f t="shared" si="18"/>
        <v>3</v>
      </c>
      <c r="I42" s="31">
        <f t="shared" si="19"/>
        <v>3</v>
      </c>
      <c r="J42" s="31">
        <f t="shared" si="20"/>
        <v>1</v>
      </c>
      <c r="K42" s="31">
        <f t="shared" si="21"/>
        <v>2</v>
      </c>
      <c r="L42" s="32">
        <f t="shared" si="11"/>
        <v>62.5</v>
      </c>
    </row>
    <row r="43">
      <c r="A43" s="27"/>
      <c r="B43" s="31">
        <f t="shared" si="12"/>
        <v>4</v>
      </c>
      <c r="C43" s="31">
        <f t="shared" si="13"/>
        <v>1</v>
      </c>
      <c r="D43" s="26">
        <f t="shared" si="14"/>
        <v>4</v>
      </c>
      <c r="E43" s="31">
        <f t="shared" si="15"/>
        <v>1</v>
      </c>
      <c r="F43" s="31">
        <f t="shared" si="16"/>
        <v>4</v>
      </c>
      <c r="G43" s="31">
        <f t="shared" si="17"/>
        <v>3</v>
      </c>
      <c r="H43" s="31">
        <f t="shared" si="18"/>
        <v>4</v>
      </c>
      <c r="I43" s="31">
        <f t="shared" si="19"/>
        <v>3</v>
      </c>
      <c r="J43" s="31">
        <f t="shared" si="20"/>
        <v>3</v>
      </c>
      <c r="K43" s="31">
        <f t="shared" si="21"/>
        <v>1</v>
      </c>
      <c r="L43" s="32">
        <f t="shared" si="11"/>
        <v>70</v>
      </c>
    </row>
    <row r="44">
      <c r="A44" s="27"/>
      <c r="B44" s="31">
        <f t="shared" ref="B44:B47" si="22">B33-1</f>
        <v>2</v>
      </c>
      <c r="C44" s="31">
        <f t="shared" ref="C44:C47" si="23">5-C33</f>
        <v>4</v>
      </c>
      <c r="D44" s="26">
        <f t="shared" ref="D44:D47" si="24">D33-1</f>
        <v>4</v>
      </c>
      <c r="E44" s="31">
        <f t="shared" ref="E44:E47" si="25">5-E33</f>
        <v>4</v>
      </c>
      <c r="F44" s="31">
        <f t="shared" ref="F44:F47" si="26">F33-1</f>
        <v>3</v>
      </c>
      <c r="G44" s="31">
        <f t="shared" ref="G44:G47" si="27">5-G33</f>
        <v>2</v>
      </c>
      <c r="H44" s="31">
        <f t="shared" ref="H44:H47" si="28">H33-1</f>
        <v>3</v>
      </c>
      <c r="I44" s="31">
        <f t="shared" ref="I44:I47" si="29">5-I33</f>
        <v>2</v>
      </c>
      <c r="J44" s="31">
        <f t="shared" ref="J44:J47" si="30">J33-1</f>
        <v>1</v>
      </c>
      <c r="K44" s="31">
        <f t="shared" ref="K44:K47" si="31">5-K33</f>
        <v>3</v>
      </c>
      <c r="L44" s="32">
        <f t="shared" si="11"/>
        <v>70</v>
      </c>
    </row>
    <row r="45">
      <c r="A45" s="27"/>
      <c r="B45" s="31">
        <f t="shared" si="22"/>
        <v>4</v>
      </c>
      <c r="C45" s="31">
        <f t="shared" si="23"/>
        <v>4</v>
      </c>
      <c r="D45" s="26">
        <f t="shared" si="24"/>
        <v>4</v>
      </c>
      <c r="E45" s="31">
        <f t="shared" si="25"/>
        <v>4</v>
      </c>
      <c r="F45" s="31">
        <f t="shared" si="26"/>
        <v>3</v>
      </c>
      <c r="G45" s="31">
        <f t="shared" si="27"/>
        <v>4</v>
      </c>
      <c r="H45" s="31">
        <f t="shared" si="28"/>
        <v>4</v>
      </c>
      <c r="I45" s="31">
        <f t="shared" si="29"/>
        <v>3</v>
      </c>
      <c r="J45" s="31">
        <f t="shared" si="30"/>
        <v>3</v>
      </c>
      <c r="K45" s="31">
        <f t="shared" si="31"/>
        <v>4</v>
      </c>
      <c r="L45" s="32">
        <f t="shared" si="11"/>
        <v>92.5</v>
      </c>
    </row>
    <row r="46">
      <c r="A46" s="27"/>
      <c r="B46" s="31">
        <f t="shared" si="22"/>
        <v>2</v>
      </c>
      <c r="C46" s="31">
        <f t="shared" si="23"/>
        <v>4</v>
      </c>
      <c r="D46" s="26">
        <f t="shared" si="24"/>
        <v>4</v>
      </c>
      <c r="E46" s="31">
        <f t="shared" si="25"/>
        <v>4</v>
      </c>
      <c r="F46" s="31">
        <f t="shared" si="26"/>
        <v>3</v>
      </c>
      <c r="G46" s="31">
        <f t="shared" si="27"/>
        <v>3</v>
      </c>
      <c r="H46" s="31">
        <f t="shared" si="28"/>
        <v>4</v>
      </c>
      <c r="I46" s="31">
        <f t="shared" si="29"/>
        <v>3</v>
      </c>
      <c r="J46" s="31">
        <f t="shared" si="30"/>
        <v>2</v>
      </c>
      <c r="K46" s="31">
        <f t="shared" si="31"/>
        <v>4</v>
      </c>
      <c r="L46" s="32">
        <f t="shared" si="11"/>
        <v>82.5</v>
      </c>
    </row>
    <row r="47">
      <c r="A47" s="16"/>
      <c r="B47" s="31">
        <f t="shared" si="22"/>
        <v>3</v>
      </c>
      <c r="C47" s="31">
        <f t="shared" si="23"/>
        <v>2</v>
      </c>
      <c r="D47" s="26">
        <f t="shared" si="24"/>
        <v>3</v>
      </c>
      <c r="E47" s="31">
        <f t="shared" si="25"/>
        <v>3</v>
      </c>
      <c r="F47" s="31">
        <f t="shared" si="26"/>
        <v>1</v>
      </c>
      <c r="G47" s="31">
        <f t="shared" si="27"/>
        <v>3</v>
      </c>
      <c r="H47" s="31">
        <f t="shared" si="28"/>
        <v>1</v>
      </c>
      <c r="I47" s="31">
        <f t="shared" si="29"/>
        <v>2</v>
      </c>
      <c r="J47" s="31">
        <f t="shared" si="30"/>
        <v>2</v>
      </c>
      <c r="K47" s="31">
        <f t="shared" si="31"/>
        <v>3</v>
      </c>
      <c r="L47" s="32">
        <f t="shared" si="11"/>
        <v>57.5</v>
      </c>
    </row>
    <row r="48">
      <c r="A48" s="33" t="s">
        <v>85</v>
      </c>
      <c r="B48" s="34" t="s">
        <v>86</v>
      </c>
      <c r="K48" s="35" t="s">
        <v>87</v>
      </c>
      <c r="L48" s="36">
        <f>AVERAGE(L38:L47)</f>
        <v>64.75</v>
      </c>
    </row>
    <row r="49">
      <c r="K49" s="37"/>
      <c r="L49" s="38"/>
    </row>
    <row r="50">
      <c r="K50" s="39" t="s">
        <v>88</v>
      </c>
      <c r="L50" s="40">
        <f>STDEV(L38:L47)</f>
        <v>16.51808773</v>
      </c>
    </row>
    <row r="51">
      <c r="K51" s="41" t="s">
        <v>89</v>
      </c>
      <c r="L51" s="42">
        <f> L50 / SQRT(L55)</f>
        <v>5.223477981</v>
      </c>
    </row>
    <row r="52">
      <c r="K52" s="41" t="s">
        <v>90</v>
      </c>
      <c r="L52" s="43">
        <f>L51 * 2</f>
        <v>10.44695596</v>
      </c>
    </row>
    <row r="53">
      <c r="K53" s="44" t="s">
        <v>91</v>
      </c>
      <c r="L53" s="45">
        <f>L48+L52</f>
        <v>75.19695596</v>
      </c>
      <c r="M53" s="46">
        <f>L48-L52</f>
        <v>54.30304404</v>
      </c>
    </row>
    <row r="54">
      <c r="K54" s="44" t="s">
        <v>92</v>
      </c>
      <c r="L54" s="47"/>
    </row>
    <row r="55">
      <c r="K55" s="41" t="s">
        <v>93</v>
      </c>
      <c r="L55" s="48">
        <v>10.0</v>
      </c>
    </row>
  </sheetData>
  <mergeCells count="2">
    <mergeCell ref="A38:A47"/>
    <mergeCell ref="A27:A36"/>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12" width="21.57"/>
  </cols>
  <sheetData>
    <row r="1">
      <c r="A1" t="s">
        <v>0</v>
      </c>
      <c r="B1" t="s">
        <v>62</v>
      </c>
      <c r="C1" t="s">
        <v>63</v>
      </c>
      <c r="D1" t="s">
        <v>64</v>
      </c>
      <c r="E1" t="s">
        <v>65</v>
      </c>
      <c r="F1" t="s">
        <v>66</v>
      </c>
      <c r="G1" t="s">
        <v>67</v>
      </c>
      <c r="H1" t="s">
        <v>68</v>
      </c>
      <c r="I1" t="s">
        <v>69</v>
      </c>
      <c r="J1" t="s">
        <v>70</v>
      </c>
      <c r="K1" t="s">
        <v>71</v>
      </c>
      <c r="L1" t="s">
        <v>80</v>
      </c>
    </row>
    <row r="2">
      <c r="A2" s="21">
        <v>42704.341371250004</v>
      </c>
      <c r="B2" s="22" t="s">
        <v>75</v>
      </c>
      <c r="C2" s="22" t="s">
        <v>76</v>
      </c>
      <c r="D2" s="22" t="s">
        <v>76</v>
      </c>
      <c r="E2" s="22" t="s">
        <v>74</v>
      </c>
      <c r="F2" s="22" t="s">
        <v>76</v>
      </c>
      <c r="G2" s="22" t="s">
        <v>74</v>
      </c>
      <c r="H2" s="22" t="s">
        <v>75</v>
      </c>
      <c r="I2" s="22" t="s">
        <v>74</v>
      </c>
      <c r="J2" s="22" t="s">
        <v>76</v>
      </c>
      <c r="K2" s="22" t="s">
        <v>74</v>
      </c>
      <c r="L2" s="22" t="s">
        <v>20</v>
      </c>
    </row>
    <row r="3">
      <c r="A3" s="21">
        <v>42704.34924256944</v>
      </c>
      <c r="B3" s="22" t="s">
        <v>77</v>
      </c>
      <c r="C3" s="22" t="s">
        <v>73</v>
      </c>
      <c r="D3" s="22" t="s">
        <v>77</v>
      </c>
      <c r="E3" s="22" t="s">
        <v>75</v>
      </c>
      <c r="F3" s="22" t="s">
        <v>75</v>
      </c>
      <c r="G3" s="22" t="s">
        <v>75</v>
      </c>
      <c r="H3" s="22" t="s">
        <v>77</v>
      </c>
      <c r="I3" s="22" t="s">
        <v>74</v>
      </c>
      <c r="J3" s="22" t="s">
        <v>77</v>
      </c>
      <c r="K3" s="22" t="s">
        <v>73</v>
      </c>
      <c r="L3" s="22" t="s">
        <v>22</v>
      </c>
    </row>
    <row r="4">
      <c r="A4" s="21">
        <v>42704.44544106482</v>
      </c>
      <c r="B4" s="22" t="s">
        <v>76</v>
      </c>
      <c r="C4" s="22" t="s">
        <v>75</v>
      </c>
      <c r="D4" s="22" t="s">
        <v>74</v>
      </c>
      <c r="E4" s="22" t="s">
        <v>74</v>
      </c>
      <c r="F4" s="22" t="s">
        <v>75</v>
      </c>
      <c r="G4" s="22" t="s">
        <v>75</v>
      </c>
      <c r="H4" s="22" t="s">
        <v>74</v>
      </c>
      <c r="I4" s="22" t="s">
        <v>76</v>
      </c>
      <c r="J4" s="22" t="s">
        <v>75</v>
      </c>
      <c r="K4" s="22" t="s">
        <v>75</v>
      </c>
      <c r="L4" s="22" t="s">
        <v>26</v>
      </c>
    </row>
    <row r="5">
      <c r="A5" s="1">
        <v>42704.504748796295</v>
      </c>
      <c r="B5" s="2" t="s">
        <v>75</v>
      </c>
      <c r="C5" s="2" t="s">
        <v>74</v>
      </c>
      <c r="D5" s="2" t="s">
        <v>73</v>
      </c>
      <c r="E5" s="2" t="s">
        <v>77</v>
      </c>
      <c r="F5" s="2" t="s">
        <v>76</v>
      </c>
      <c r="G5" s="2" t="s">
        <v>74</v>
      </c>
      <c r="H5" s="2" t="s">
        <v>75</v>
      </c>
      <c r="I5" s="2" t="s">
        <v>74</v>
      </c>
      <c r="J5" s="2" t="s">
        <v>75</v>
      </c>
      <c r="K5" s="2" t="s">
        <v>77</v>
      </c>
      <c r="L5" s="2" t="s">
        <v>30</v>
      </c>
    </row>
    <row r="6">
      <c r="A6" s="1">
        <v>42705.35101096064</v>
      </c>
      <c r="B6" s="2" t="s">
        <v>75</v>
      </c>
      <c r="C6" s="2" t="s">
        <v>76</v>
      </c>
      <c r="D6" s="2" t="s">
        <v>75</v>
      </c>
      <c r="E6" s="2" t="s">
        <v>76</v>
      </c>
      <c r="F6" s="2" t="s">
        <v>76</v>
      </c>
      <c r="G6" s="2" t="s">
        <v>74</v>
      </c>
      <c r="H6" s="2" t="s">
        <v>76</v>
      </c>
      <c r="I6" s="2" t="s">
        <v>74</v>
      </c>
      <c r="J6" s="2" t="s">
        <v>75</v>
      </c>
      <c r="K6" s="2" t="s">
        <v>76</v>
      </c>
      <c r="L6" s="2" t="s">
        <v>32</v>
      </c>
    </row>
    <row r="7">
      <c r="A7" s="1">
        <v>42705.40706902777</v>
      </c>
      <c r="B7" s="2" t="s">
        <v>75</v>
      </c>
      <c r="C7" s="2" t="s">
        <v>75</v>
      </c>
      <c r="D7" s="2" t="s">
        <v>76</v>
      </c>
      <c r="E7" s="2" t="s">
        <v>74</v>
      </c>
      <c r="F7" s="2" t="s">
        <v>75</v>
      </c>
      <c r="G7" s="2" t="s">
        <v>74</v>
      </c>
      <c r="H7" s="2" t="s">
        <v>74</v>
      </c>
      <c r="I7" s="2" t="s">
        <v>74</v>
      </c>
      <c r="J7" s="2" t="s">
        <v>75</v>
      </c>
      <c r="K7" s="2" t="s">
        <v>75</v>
      </c>
      <c r="L7" s="2" t="s">
        <v>34</v>
      </c>
    </row>
    <row r="8">
      <c r="A8" s="1">
        <v>42706.155060324076</v>
      </c>
      <c r="B8" s="2" t="s">
        <v>75</v>
      </c>
      <c r="C8" s="2" t="s">
        <v>74</v>
      </c>
      <c r="D8" s="2" t="s">
        <v>73</v>
      </c>
      <c r="E8" s="2" t="s">
        <v>77</v>
      </c>
      <c r="F8" s="2" t="s">
        <v>73</v>
      </c>
      <c r="G8" s="2" t="s">
        <v>74</v>
      </c>
      <c r="H8" s="2" t="s">
        <v>75</v>
      </c>
      <c r="I8" s="2" t="s">
        <v>77</v>
      </c>
      <c r="J8" s="2" t="s">
        <v>73</v>
      </c>
      <c r="K8" s="2" t="s">
        <v>77</v>
      </c>
      <c r="L8" s="2" t="s">
        <v>37</v>
      </c>
    </row>
    <row r="9">
      <c r="A9" s="1">
        <v>42706.16241152778</v>
      </c>
      <c r="B9" s="2" t="s">
        <v>75</v>
      </c>
      <c r="C9" s="2" t="s">
        <v>74</v>
      </c>
      <c r="D9" s="2" t="s">
        <v>75</v>
      </c>
      <c r="E9" s="2" t="s">
        <v>74</v>
      </c>
      <c r="F9" s="2" t="s">
        <v>76</v>
      </c>
      <c r="G9" s="2" t="s">
        <v>74</v>
      </c>
      <c r="H9" s="2" t="s">
        <v>75</v>
      </c>
      <c r="I9" s="2" t="s">
        <v>74</v>
      </c>
      <c r="J9" s="2" t="s">
        <v>76</v>
      </c>
      <c r="K9" s="2" t="s">
        <v>74</v>
      </c>
      <c r="L9" s="2" t="s">
        <v>40</v>
      </c>
    </row>
    <row r="10">
      <c r="A10" s="1">
        <v>42706.168711631944</v>
      </c>
      <c r="B10" s="2" t="s">
        <v>75</v>
      </c>
      <c r="C10" s="2" t="s">
        <v>77</v>
      </c>
      <c r="D10" s="2" t="s">
        <v>75</v>
      </c>
      <c r="E10" s="2" t="s">
        <v>74</v>
      </c>
      <c r="F10" s="2" t="s">
        <v>75</v>
      </c>
      <c r="G10" s="2" t="s">
        <v>77</v>
      </c>
      <c r="H10" s="2" t="s">
        <v>76</v>
      </c>
      <c r="I10" s="2" t="s">
        <v>77</v>
      </c>
      <c r="J10" s="2" t="s">
        <v>73</v>
      </c>
      <c r="K10" s="2" t="s">
        <v>77</v>
      </c>
      <c r="L10" s="2" t="s">
        <v>42</v>
      </c>
    </row>
    <row r="11">
      <c r="A11" s="1">
        <v>42706.4182872338</v>
      </c>
      <c r="B11" s="2" t="s">
        <v>75</v>
      </c>
      <c r="C11" s="2" t="s">
        <v>74</v>
      </c>
      <c r="D11" s="2" t="s">
        <v>75</v>
      </c>
      <c r="E11" s="2" t="s">
        <v>77</v>
      </c>
      <c r="F11" s="2" t="s">
        <v>75</v>
      </c>
      <c r="G11" s="2" t="s">
        <v>74</v>
      </c>
      <c r="H11" s="2" t="s">
        <v>75</v>
      </c>
      <c r="I11" s="2" t="s">
        <v>77</v>
      </c>
      <c r="J11" s="2" t="s">
        <v>75</v>
      </c>
      <c r="K11" s="2" t="s">
        <v>74</v>
      </c>
      <c r="L11" s="2" t="s">
        <v>46</v>
      </c>
    </row>
    <row r="12">
      <c r="A12" s="1">
        <v>42706.422309710644</v>
      </c>
      <c r="B12" s="2" t="s">
        <v>73</v>
      </c>
      <c r="C12" s="2" t="s">
        <v>74</v>
      </c>
      <c r="D12" s="2" t="s">
        <v>73</v>
      </c>
      <c r="E12" s="2" t="s">
        <v>77</v>
      </c>
      <c r="F12" s="2" t="s">
        <v>76</v>
      </c>
      <c r="G12" s="2" t="s">
        <v>74</v>
      </c>
      <c r="H12" s="2" t="s">
        <v>73</v>
      </c>
      <c r="I12" s="2" t="s">
        <v>74</v>
      </c>
      <c r="J12" s="2" t="s">
        <v>75</v>
      </c>
      <c r="K12" s="2" t="s">
        <v>77</v>
      </c>
      <c r="L12" s="2" t="s">
        <v>44</v>
      </c>
    </row>
    <row r="13">
      <c r="A13" s="1">
        <v>42706.42849255787</v>
      </c>
      <c r="B13" s="2" t="s">
        <v>75</v>
      </c>
      <c r="C13" s="2" t="s">
        <v>74</v>
      </c>
      <c r="D13" s="2" t="s">
        <v>75</v>
      </c>
      <c r="E13" s="2" t="s">
        <v>77</v>
      </c>
      <c r="F13" s="2" t="s">
        <v>75</v>
      </c>
      <c r="G13" s="2" t="s">
        <v>77</v>
      </c>
      <c r="H13" s="2" t="s">
        <v>75</v>
      </c>
      <c r="I13" s="2" t="s">
        <v>77</v>
      </c>
      <c r="J13" s="2" t="s">
        <v>75</v>
      </c>
      <c r="K13" s="2" t="s">
        <v>77</v>
      </c>
      <c r="L13" s="2" t="s">
        <v>49</v>
      </c>
    </row>
    <row r="14">
      <c r="A14" s="1">
        <v>42706.43690341435</v>
      </c>
      <c r="B14" s="2" t="s">
        <v>73</v>
      </c>
      <c r="C14" s="2" t="s">
        <v>74</v>
      </c>
      <c r="D14" s="2" t="s">
        <v>75</v>
      </c>
      <c r="E14" s="2" t="s">
        <v>74</v>
      </c>
      <c r="F14" s="2" t="s">
        <v>73</v>
      </c>
      <c r="G14" s="2" t="s">
        <v>77</v>
      </c>
      <c r="H14" s="2" t="s">
        <v>73</v>
      </c>
      <c r="I14" s="2" t="s">
        <v>77</v>
      </c>
      <c r="J14" s="2" t="s">
        <v>75</v>
      </c>
      <c r="K14" s="2" t="s">
        <v>77</v>
      </c>
      <c r="L14" s="2" t="s">
        <v>53</v>
      </c>
    </row>
    <row r="20">
      <c r="A20" s="30" t="s">
        <v>84</v>
      </c>
    </row>
    <row r="21">
      <c r="B21">
        <f>IF(B2="Discordo fortemente", 1, IF(B2="Discordo", 2, IF(B2="Neutro", 3, IF(B2="Concordo", 4, IF(B2="Concordo fortemente", 5, 0)))))</f>
        <v>4</v>
      </c>
    </row>
    <row r="26">
      <c r="A26" s="23" t="s">
        <v>78</v>
      </c>
      <c r="B26" s="24">
        <v>1.0</v>
      </c>
      <c r="C26" s="24">
        <v>2.0</v>
      </c>
      <c r="D26" s="24">
        <v>3.0</v>
      </c>
      <c r="E26" s="24">
        <v>4.0</v>
      </c>
      <c r="F26" s="24">
        <v>5.0</v>
      </c>
      <c r="G26" s="24">
        <v>6.0</v>
      </c>
      <c r="H26" s="24">
        <v>7.0</v>
      </c>
      <c r="I26" s="24">
        <v>8.0</v>
      </c>
      <c r="J26" s="24">
        <v>9.0</v>
      </c>
      <c r="K26" s="24">
        <v>10.0</v>
      </c>
    </row>
    <row r="27">
      <c r="A27" s="25" t="s">
        <v>79</v>
      </c>
      <c r="B27" s="26">
        <v>4.0</v>
      </c>
      <c r="C27" s="26">
        <v>2.0</v>
      </c>
      <c r="D27" s="26">
        <v>5.0</v>
      </c>
      <c r="E27" s="26">
        <v>1.0</v>
      </c>
      <c r="F27" s="26">
        <v>3.0</v>
      </c>
      <c r="G27" s="26">
        <v>2.0</v>
      </c>
      <c r="H27" s="26">
        <v>4.0</v>
      </c>
      <c r="I27" s="26">
        <v>2.0</v>
      </c>
      <c r="J27" s="26">
        <v>4.0</v>
      </c>
      <c r="K27" s="26">
        <v>1.0</v>
      </c>
      <c r="L27" s="2"/>
      <c r="M27" s="2"/>
    </row>
    <row r="28">
      <c r="A28" s="27"/>
      <c r="B28" s="26">
        <v>4.0</v>
      </c>
      <c r="C28" s="26">
        <v>3.0</v>
      </c>
      <c r="D28" s="26">
        <v>4.0</v>
      </c>
      <c r="E28" s="26">
        <v>3.0</v>
      </c>
      <c r="F28" s="26">
        <v>3.0</v>
      </c>
      <c r="G28" s="26">
        <v>2.0</v>
      </c>
      <c r="H28" s="26">
        <v>3.0</v>
      </c>
      <c r="I28" s="26">
        <v>2.0</v>
      </c>
      <c r="J28" s="26">
        <v>4.0</v>
      </c>
      <c r="K28" s="26">
        <v>3.0</v>
      </c>
      <c r="L28" s="2"/>
      <c r="M28" s="2"/>
    </row>
    <row r="29">
      <c r="A29" s="27"/>
      <c r="B29" s="26">
        <v>4.0</v>
      </c>
      <c r="C29" s="26">
        <v>4.0</v>
      </c>
      <c r="D29" s="26">
        <v>3.0</v>
      </c>
      <c r="E29" s="26">
        <v>2.0</v>
      </c>
      <c r="F29" s="26">
        <v>4.0</v>
      </c>
      <c r="G29" s="26">
        <v>2.0</v>
      </c>
      <c r="H29" s="26">
        <v>2.0</v>
      </c>
      <c r="I29" s="26">
        <v>2.0</v>
      </c>
      <c r="J29" s="26">
        <v>4.0</v>
      </c>
      <c r="K29" s="26">
        <v>4.0</v>
      </c>
      <c r="L29" s="2"/>
      <c r="M29" s="2"/>
    </row>
    <row r="30">
      <c r="A30" s="27"/>
      <c r="B30" s="26">
        <v>4.0</v>
      </c>
      <c r="C30" s="26">
        <v>2.0</v>
      </c>
      <c r="D30" s="26">
        <v>5.0</v>
      </c>
      <c r="E30" s="26">
        <v>1.0</v>
      </c>
      <c r="F30" s="26">
        <v>5.0</v>
      </c>
      <c r="G30" s="26">
        <v>2.0</v>
      </c>
      <c r="H30" s="26">
        <v>4.0</v>
      </c>
      <c r="I30" s="26">
        <v>1.0</v>
      </c>
      <c r="J30" s="26">
        <v>5.0</v>
      </c>
      <c r="K30" s="26">
        <v>1.0</v>
      </c>
      <c r="L30" s="2"/>
      <c r="M30" s="2"/>
    </row>
    <row r="31">
      <c r="A31" s="27"/>
      <c r="B31" s="26">
        <v>4.0</v>
      </c>
      <c r="C31" s="26">
        <v>2.0</v>
      </c>
      <c r="D31" s="26">
        <v>4.0</v>
      </c>
      <c r="E31" s="26">
        <v>2.0</v>
      </c>
      <c r="F31" s="26">
        <v>3.0</v>
      </c>
      <c r="G31" s="26">
        <v>2.0</v>
      </c>
      <c r="H31" s="26">
        <v>4.0</v>
      </c>
      <c r="I31" s="26">
        <v>2.0</v>
      </c>
      <c r="J31" s="26">
        <v>3.0</v>
      </c>
      <c r="K31" s="26">
        <v>2.0</v>
      </c>
      <c r="L31" s="2"/>
      <c r="M31" s="2"/>
    </row>
    <row r="32">
      <c r="A32" s="27"/>
      <c r="B32" s="26">
        <v>4.0</v>
      </c>
      <c r="C32" s="26">
        <v>1.0</v>
      </c>
      <c r="D32" s="26">
        <v>4.0</v>
      </c>
      <c r="E32" s="26">
        <v>2.0</v>
      </c>
      <c r="F32" s="26">
        <v>4.0</v>
      </c>
      <c r="G32" s="26">
        <v>1.0</v>
      </c>
      <c r="H32" s="26">
        <v>3.0</v>
      </c>
      <c r="I32" s="26">
        <v>1.0</v>
      </c>
      <c r="J32" s="26">
        <v>5.0</v>
      </c>
      <c r="K32" s="26">
        <v>1.0</v>
      </c>
      <c r="L32" s="2"/>
      <c r="M32" s="2"/>
    </row>
    <row r="33">
      <c r="A33" s="27"/>
      <c r="B33" s="26">
        <v>4.0</v>
      </c>
      <c r="C33" s="26">
        <v>2.0</v>
      </c>
      <c r="D33" s="26">
        <v>4.0</v>
      </c>
      <c r="E33" s="26">
        <v>1.0</v>
      </c>
      <c r="F33" s="26">
        <v>4.0</v>
      </c>
      <c r="G33" s="26">
        <v>2.0</v>
      </c>
      <c r="H33" s="26">
        <v>4.0</v>
      </c>
      <c r="I33" s="26">
        <v>1.0</v>
      </c>
      <c r="J33" s="26">
        <v>4.0</v>
      </c>
      <c r="K33" s="26">
        <v>2.0</v>
      </c>
      <c r="L33" s="2"/>
      <c r="M33" s="2"/>
    </row>
    <row r="34">
      <c r="A34" s="27"/>
      <c r="B34" s="26">
        <v>5.0</v>
      </c>
      <c r="C34" s="26">
        <v>2.0</v>
      </c>
      <c r="D34" s="26">
        <v>5.0</v>
      </c>
      <c r="E34" s="26">
        <v>1.0</v>
      </c>
      <c r="F34" s="26">
        <v>3.0</v>
      </c>
      <c r="G34" s="26">
        <v>2.0</v>
      </c>
      <c r="H34" s="26">
        <v>5.0</v>
      </c>
      <c r="I34" s="26">
        <v>2.0</v>
      </c>
      <c r="J34" s="26">
        <v>4.0</v>
      </c>
      <c r="K34" s="26">
        <v>1.0</v>
      </c>
      <c r="L34" s="2"/>
      <c r="M34" s="2"/>
    </row>
    <row r="35">
      <c r="A35" s="27"/>
      <c r="B35" s="26">
        <v>4.0</v>
      </c>
      <c r="C35" s="26">
        <v>2.0</v>
      </c>
      <c r="D35" s="26">
        <v>4.0</v>
      </c>
      <c r="E35" s="26">
        <v>1.0</v>
      </c>
      <c r="F35" s="26">
        <v>4.0</v>
      </c>
      <c r="G35" s="26">
        <v>1.0</v>
      </c>
      <c r="H35" s="26">
        <v>4.0</v>
      </c>
      <c r="I35" s="26">
        <v>1.0</v>
      </c>
      <c r="J35" s="26">
        <v>4.0</v>
      </c>
      <c r="K35" s="26">
        <v>1.0</v>
      </c>
      <c r="L35" s="2"/>
      <c r="M35" s="2"/>
    </row>
    <row r="36">
      <c r="A36" s="27"/>
      <c r="B36" s="26">
        <v>5.0</v>
      </c>
      <c r="C36" s="26">
        <v>2.0</v>
      </c>
      <c r="D36" s="26">
        <v>4.0</v>
      </c>
      <c r="E36" s="26">
        <v>2.0</v>
      </c>
      <c r="F36" s="26">
        <v>5.0</v>
      </c>
      <c r="G36" s="26">
        <v>1.0</v>
      </c>
      <c r="H36" s="26">
        <v>5.0</v>
      </c>
      <c r="I36" s="26">
        <v>1.0</v>
      </c>
      <c r="J36" s="26">
        <v>4.0</v>
      </c>
      <c r="K36" s="26">
        <v>1.0</v>
      </c>
      <c r="L36" s="2"/>
      <c r="M36" s="2"/>
    </row>
    <row r="37">
      <c r="A37" s="23" t="s">
        <v>81</v>
      </c>
      <c r="B37" s="24">
        <v>-1.0</v>
      </c>
      <c r="C37" s="24">
        <v>-5.0</v>
      </c>
      <c r="D37" s="24">
        <v>-1.0</v>
      </c>
      <c r="E37" s="24">
        <v>-5.0</v>
      </c>
      <c r="F37" s="24">
        <v>-1.0</v>
      </c>
      <c r="G37" s="24">
        <v>-5.0</v>
      </c>
      <c r="H37" s="24">
        <v>-1.0</v>
      </c>
      <c r="I37" s="24">
        <v>-5.0</v>
      </c>
      <c r="J37" s="24">
        <v>-1.0</v>
      </c>
      <c r="K37" s="24">
        <v>-5.0</v>
      </c>
      <c r="L37" s="28" t="s">
        <v>82</v>
      </c>
    </row>
    <row r="38">
      <c r="A38" s="29" t="s">
        <v>83</v>
      </c>
      <c r="B38" s="31">
        <f t="shared" ref="B38:B40" si="1">B27-1</f>
        <v>3</v>
      </c>
      <c r="C38" s="31">
        <f t="shared" ref="C38:C40" si="2">5-C27</f>
        <v>3</v>
      </c>
      <c r="D38" s="26">
        <f t="shared" ref="D38:D40" si="3">D27-1</f>
        <v>4</v>
      </c>
      <c r="E38" s="31">
        <f t="shared" ref="E38:E40" si="4">5-E27</f>
        <v>4</v>
      </c>
      <c r="F38" s="31">
        <f t="shared" ref="F38:F40" si="5">F27-1</f>
        <v>2</v>
      </c>
      <c r="G38" s="31">
        <f t="shared" ref="G38:G40" si="6">5-G27</f>
        <v>3</v>
      </c>
      <c r="H38" s="31">
        <f t="shared" ref="H38:H40" si="7">H27-1</f>
        <v>3</v>
      </c>
      <c r="I38" s="31">
        <f t="shared" ref="I38:I40" si="8">5-I27</f>
        <v>3</v>
      </c>
      <c r="J38" s="31">
        <f t="shared" ref="J38:J40" si="9">J27-1</f>
        <v>3</v>
      </c>
      <c r="K38" s="31">
        <f t="shared" ref="K38:K40" si="10">5-K27</f>
        <v>4</v>
      </c>
      <c r="L38" s="32">
        <f t="shared" ref="L38:L47" si="11">SUM(B38:K38)*2.5</f>
        <v>80</v>
      </c>
    </row>
    <row r="39">
      <c r="A39" s="27"/>
      <c r="B39" s="31">
        <f t="shared" si="1"/>
        <v>3</v>
      </c>
      <c r="C39" s="31">
        <f t="shared" si="2"/>
        <v>2</v>
      </c>
      <c r="D39" s="26">
        <f t="shared" si="3"/>
        <v>3</v>
      </c>
      <c r="E39" s="31">
        <f t="shared" si="4"/>
        <v>2</v>
      </c>
      <c r="F39" s="31">
        <f t="shared" si="5"/>
        <v>2</v>
      </c>
      <c r="G39" s="31">
        <f t="shared" si="6"/>
        <v>3</v>
      </c>
      <c r="H39" s="31">
        <f t="shared" si="7"/>
        <v>2</v>
      </c>
      <c r="I39" s="31">
        <f t="shared" si="8"/>
        <v>3</v>
      </c>
      <c r="J39" s="31">
        <f t="shared" si="9"/>
        <v>3</v>
      </c>
      <c r="K39" s="31">
        <f t="shared" si="10"/>
        <v>2</v>
      </c>
      <c r="L39" s="32">
        <f t="shared" si="11"/>
        <v>62.5</v>
      </c>
    </row>
    <row r="40">
      <c r="A40" s="27"/>
      <c r="B40" s="31">
        <f t="shared" si="1"/>
        <v>3</v>
      </c>
      <c r="C40" s="31">
        <f t="shared" si="2"/>
        <v>1</v>
      </c>
      <c r="D40" s="26">
        <f t="shared" si="3"/>
        <v>2</v>
      </c>
      <c r="E40" s="31">
        <f t="shared" si="4"/>
        <v>3</v>
      </c>
      <c r="F40" s="31">
        <f t="shared" si="5"/>
        <v>3</v>
      </c>
      <c r="G40" s="31">
        <f t="shared" si="6"/>
        <v>3</v>
      </c>
      <c r="H40" s="31">
        <f t="shared" si="7"/>
        <v>1</v>
      </c>
      <c r="I40" s="31">
        <f t="shared" si="8"/>
        <v>3</v>
      </c>
      <c r="J40" s="31">
        <f t="shared" si="9"/>
        <v>3</v>
      </c>
      <c r="K40" s="31">
        <f t="shared" si="10"/>
        <v>1</v>
      </c>
      <c r="L40" s="32">
        <f t="shared" si="11"/>
        <v>57.5</v>
      </c>
    </row>
    <row r="41">
      <c r="A41" s="27"/>
      <c r="B41" s="31">
        <f t="shared" ref="B41:B43" si="12">B27-1</f>
        <v>3</v>
      </c>
      <c r="C41" s="31">
        <f t="shared" ref="C41:C43" si="13">5-C27</f>
        <v>3</v>
      </c>
      <c r="D41" s="26">
        <f t="shared" ref="D41:D43" si="14">D27-1</f>
        <v>4</v>
      </c>
      <c r="E41" s="31">
        <f t="shared" ref="E41:E43" si="15">5-E27</f>
        <v>4</v>
      </c>
      <c r="F41" s="31">
        <f t="shared" ref="F41:F43" si="16">F27-1</f>
        <v>2</v>
      </c>
      <c r="G41" s="31">
        <f t="shared" ref="G41:G43" si="17">5-G27</f>
        <v>3</v>
      </c>
      <c r="H41" s="31">
        <f t="shared" ref="H41:H43" si="18">H27-1</f>
        <v>3</v>
      </c>
      <c r="I41" s="31">
        <f t="shared" ref="I41:I43" si="19">5-I27</f>
        <v>3</v>
      </c>
      <c r="J41" s="31">
        <f t="shared" ref="J41:J43" si="20">J27-1</f>
        <v>3</v>
      </c>
      <c r="K41" s="31">
        <f t="shared" ref="K41:K43" si="21">5-K27</f>
        <v>4</v>
      </c>
      <c r="L41" s="32">
        <f t="shared" si="11"/>
        <v>80</v>
      </c>
    </row>
    <row r="42">
      <c r="A42" s="27"/>
      <c r="B42" s="31">
        <f t="shared" si="12"/>
        <v>3</v>
      </c>
      <c r="C42" s="31">
        <f t="shared" si="13"/>
        <v>2</v>
      </c>
      <c r="D42" s="26">
        <f t="shared" si="14"/>
        <v>3</v>
      </c>
      <c r="E42" s="31">
        <f t="shared" si="15"/>
        <v>2</v>
      </c>
      <c r="F42" s="31">
        <f t="shared" si="16"/>
        <v>2</v>
      </c>
      <c r="G42" s="31">
        <f t="shared" si="17"/>
        <v>3</v>
      </c>
      <c r="H42" s="31">
        <f t="shared" si="18"/>
        <v>2</v>
      </c>
      <c r="I42" s="31">
        <f t="shared" si="19"/>
        <v>3</v>
      </c>
      <c r="J42" s="31">
        <f t="shared" si="20"/>
        <v>3</v>
      </c>
      <c r="K42" s="31">
        <f t="shared" si="21"/>
        <v>2</v>
      </c>
      <c r="L42" s="32">
        <f t="shared" si="11"/>
        <v>62.5</v>
      </c>
    </row>
    <row r="43">
      <c r="A43" s="27"/>
      <c r="B43" s="31">
        <f t="shared" si="12"/>
        <v>3</v>
      </c>
      <c r="C43" s="31">
        <f t="shared" si="13"/>
        <v>1</v>
      </c>
      <c r="D43" s="26">
        <f t="shared" si="14"/>
        <v>2</v>
      </c>
      <c r="E43" s="31">
        <f t="shared" si="15"/>
        <v>3</v>
      </c>
      <c r="F43" s="31">
        <f t="shared" si="16"/>
        <v>3</v>
      </c>
      <c r="G43" s="31">
        <f t="shared" si="17"/>
        <v>3</v>
      </c>
      <c r="H43" s="31">
        <f t="shared" si="18"/>
        <v>1</v>
      </c>
      <c r="I43" s="31">
        <f t="shared" si="19"/>
        <v>3</v>
      </c>
      <c r="J43" s="31">
        <f t="shared" si="20"/>
        <v>3</v>
      </c>
      <c r="K43" s="31">
        <f t="shared" si="21"/>
        <v>1</v>
      </c>
      <c r="L43" s="32">
        <f t="shared" si="11"/>
        <v>57.5</v>
      </c>
    </row>
    <row r="44">
      <c r="A44" s="27"/>
      <c r="B44" s="31">
        <f t="shared" ref="B44:B47" si="22">B33-1</f>
        <v>3</v>
      </c>
      <c r="C44" s="31">
        <f t="shared" ref="C44:C47" si="23">5-C33</f>
        <v>3</v>
      </c>
      <c r="D44" s="26">
        <f t="shared" ref="D44:D47" si="24">D33-1</f>
        <v>3</v>
      </c>
      <c r="E44" s="31">
        <f t="shared" ref="E44:E47" si="25">5-E33</f>
        <v>4</v>
      </c>
      <c r="F44" s="31">
        <f t="shared" ref="F44:F47" si="26">F33-1</f>
        <v>3</v>
      </c>
      <c r="G44" s="31">
        <f t="shared" ref="G44:G47" si="27">5-G33</f>
        <v>3</v>
      </c>
      <c r="H44" s="31">
        <f t="shared" ref="H44:H47" si="28">H33-1</f>
        <v>3</v>
      </c>
      <c r="I44" s="31">
        <f t="shared" ref="I44:I47" si="29">5-I33</f>
        <v>4</v>
      </c>
      <c r="J44" s="31">
        <f t="shared" ref="J44:J47" si="30">J33-1</f>
        <v>3</v>
      </c>
      <c r="K44" s="31">
        <f t="shared" ref="K44:K47" si="31">5-K33</f>
        <v>3</v>
      </c>
      <c r="L44" s="32">
        <f t="shared" si="11"/>
        <v>80</v>
      </c>
    </row>
    <row r="45">
      <c r="A45" s="27"/>
      <c r="B45" s="31">
        <f t="shared" si="22"/>
        <v>4</v>
      </c>
      <c r="C45" s="31">
        <f t="shared" si="23"/>
        <v>3</v>
      </c>
      <c r="D45" s="26">
        <f t="shared" si="24"/>
        <v>4</v>
      </c>
      <c r="E45" s="31">
        <f t="shared" si="25"/>
        <v>4</v>
      </c>
      <c r="F45" s="31">
        <f t="shared" si="26"/>
        <v>2</v>
      </c>
      <c r="G45" s="31">
        <f t="shared" si="27"/>
        <v>3</v>
      </c>
      <c r="H45" s="31">
        <f t="shared" si="28"/>
        <v>4</v>
      </c>
      <c r="I45" s="31">
        <f t="shared" si="29"/>
        <v>3</v>
      </c>
      <c r="J45" s="31">
        <f t="shared" si="30"/>
        <v>3</v>
      </c>
      <c r="K45" s="31">
        <f t="shared" si="31"/>
        <v>4</v>
      </c>
      <c r="L45" s="32">
        <f t="shared" si="11"/>
        <v>85</v>
      </c>
    </row>
    <row r="46">
      <c r="A46" s="27"/>
      <c r="B46" s="31">
        <f t="shared" si="22"/>
        <v>3</v>
      </c>
      <c r="C46" s="31">
        <f t="shared" si="23"/>
        <v>3</v>
      </c>
      <c r="D46" s="26">
        <f t="shared" si="24"/>
        <v>3</v>
      </c>
      <c r="E46" s="31">
        <f t="shared" si="25"/>
        <v>4</v>
      </c>
      <c r="F46" s="31">
        <f t="shared" si="26"/>
        <v>3</v>
      </c>
      <c r="G46" s="31">
        <f t="shared" si="27"/>
        <v>4</v>
      </c>
      <c r="H46" s="31">
        <f t="shared" si="28"/>
        <v>3</v>
      </c>
      <c r="I46" s="31">
        <f t="shared" si="29"/>
        <v>4</v>
      </c>
      <c r="J46" s="31">
        <f t="shared" si="30"/>
        <v>3</v>
      </c>
      <c r="K46" s="31">
        <f t="shared" si="31"/>
        <v>4</v>
      </c>
      <c r="L46" s="32">
        <f t="shared" si="11"/>
        <v>85</v>
      </c>
    </row>
    <row r="47">
      <c r="A47" s="27"/>
      <c r="B47" s="31">
        <f t="shared" si="22"/>
        <v>4</v>
      </c>
      <c r="C47" s="31">
        <f t="shared" si="23"/>
        <v>3</v>
      </c>
      <c r="D47" s="26">
        <f t="shared" si="24"/>
        <v>3</v>
      </c>
      <c r="E47" s="31">
        <f t="shared" si="25"/>
        <v>3</v>
      </c>
      <c r="F47" s="31">
        <f t="shared" si="26"/>
        <v>4</v>
      </c>
      <c r="G47" s="31">
        <f t="shared" si="27"/>
        <v>4</v>
      </c>
      <c r="H47" s="31">
        <f t="shared" si="28"/>
        <v>4</v>
      </c>
      <c r="I47" s="31">
        <f t="shared" si="29"/>
        <v>4</v>
      </c>
      <c r="J47" s="31">
        <f t="shared" si="30"/>
        <v>3</v>
      </c>
      <c r="K47" s="31">
        <f t="shared" si="31"/>
        <v>4</v>
      </c>
      <c r="L47" s="32">
        <f t="shared" si="11"/>
        <v>90</v>
      </c>
    </row>
    <row r="48">
      <c r="A48" s="33" t="s">
        <v>85</v>
      </c>
      <c r="B48" s="34" t="s">
        <v>86</v>
      </c>
      <c r="K48" s="35" t="s">
        <v>87</v>
      </c>
      <c r="L48" s="36">
        <f>AVERAGE(L38:L47)</f>
        <v>74</v>
      </c>
    </row>
    <row r="49">
      <c r="K49" s="37"/>
      <c r="L49" s="38"/>
    </row>
    <row r="50">
      <c r="K50" s="39" t="s">
        <v>88</v>
      </c>
      <c r="L50" s="40">
        <f>STDEV(L38:L47)</f>
        <v>12.53882858</v>
      </c>
    </row>
    <row r="51">
      <c r="K51" s="41" t="s">
        <v>89</v>
      </c>
      <c r="L51" s="42">
        <f> L50 / SQRT(L55)</f>
        <v>3.965125751</v>
      </c>
    </row>
    <row r="52">
      <c r="K52" s="41" t="s">
        <v>90</v>
      </c>
      <c r="L52" s="43">
        <f>L51 * 2</f>
        <v>7.930251502</v>
      </c>
    </row>
    <row r="53">
      <c r="K53" s="44" t="s">
        <v>91</v>
      </c>
      <c r="L53" s="45">
        <f>L48+L52</f>
        <v>81.9302515</v>
      </c>
      <c r="M53" s="46">
        <f>L48-L52</f>
        <v>66.0697485</v>
      </c>
    </row>
    <row r="54">
      <c r="K54" s="44" t="s">
        <v>92</v>
      </c>
      <c r="L54" s="47"/>
    </row>
    <row r="55">
      <c r="K55" s="41" t="s">
        <v>93</v>
      </c>
      <c r="L55" s="48">
        <v>10.0</v>
      </c>
    </row>
  </sheetData>
  <mergeCells count="3">
    <mergeCell ref="A38:A47"/>
    <mergeCell ref="A27:A36"/>
    <mergeCell ref="A20:A2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19.86"/>
    <col customWidth="1" min="2" max="2" width="22.14"/>
  </cols>
  <sheetData>
    <row r="1">
      <c r="A1" s="49" t="s">
        <v>94</v>
      </c>
      <c r="B1" s="50"/>
    </row>
    <row r="2">
      <c r="A2" s="51" t="s">
        <v>95</v>
      </c>
      <c r="B2" s="50"/>
    </row>
    <row r="3">
      <c r="A3" s="52" t="s">
        <v>96</v>
      </c>
      <c r="B3" s="50"/>
      <c r="D3" s="53" t="s">
        <v>97</v>
      </c>
      <c r="E3" s="54"/>
    </row>
    <row r="4">
      <c r="A4" s="55" t="s">
        <v>98</v>
      </c>
      <c r="B4" s="55" t="s">
        <v>99</v>
      </c>
      <c r="D4" s="54"/>
      <c r="E4" s="54"/>
    </row>
    <row r="5">
      <c r="A5" s="56">
        <v>40.0</v>
      </c>
      <c r="B5" s="56">
        <v>80.0</v>
      </c>
      <c r="D5" s="53" t="s">
        <v>100</v>
      </c>
      <c r="E5" s="54"/>
    </row>
    <row r="6">
      <c r="A6" s="56">
        <v>62.5</v>
      </c>
      <c r="B6" s="56">
        <v>62.5</v>
      </c>
      <c r="D6" s="54"/>
      <c r="E6" s="54"/>
    </row>
    <row r="7">
      <c r="A7" s="56">
        <v>70.0</v>
      </c>
      <c r="B7" s="56">
        <v>57.5</v>
      </c>
      <c r="D7" s="57" t="s">
        <v>101</v>
      </c>
      <c r="E7" s="58"/>
    </row>
    <row r="8">
      <c r="A8" s="56">
        <v>40.0</v>
      </c>
      <c r="B8" s="56">
        <v>80.0</v>
      </c>
      <c r="D8" s="59" t="s">
        <v>102</v>
      </c>
      <c r="E8" s="60" t="s">
        <v>103</v>
      </c>
    </row>
    <row r="9">
      <c r="A9" s="56">
        <v>62.5</v>
      </c>
      <c r="B9" s="56">
        <v>62.5</v>
      </c>
      <c r="D9" s="61" t="s">
        <v>104</v>
      </c>
      <c r="E9" s="62">
        <v>11.0</v>
      </c>
    </row>
    <row r="10">
      <c r="A10" s="56">
        <v>70.0</v>
      </c>
      <c r="B10" s="56">
        <v>57.5</v>
      </c>
      <c r="D10" s="61" t="s">
        <v>105</v>
      </c>
      <c r="E10" s="63" t="s">
        <v>106</v>
      </c>
      <c r="F10" s="64"/>
    </row>
    <row r="11">
      <c r="A11" s="56">
        <v>70.0</v>
      </c>
      <c r="B11" s="56">
        <v>80.0</v>
      </c>
      <c r="D11" s="61" t="s">
        <v>107</v>
      </c>
      <c r="E11" s="62">
        <v>0.0</v>
      </c>
    </row>
    <row r="12">
      <c r="A12" s="56">
        <v>92.5</v>
      </c>
      <c r="B12" s="56">
        <v>85.0</v>
      </c>
      <c r="D12" s="61" t="s">
        <v>108</v>
      </c>
      <c r="E12" s="65">
        <v>-3.625000369E9</v>
      </c>
    </row>
    <row r="13">
      <c r="A13" s="56">
        <v>82.5</v>
      </c>
      <c r="B13" s="56">
        <v>85.0</v>
      </c>
      <c r="D13" s="61" t="s">
        <v>109</v>
      </c>
      <c r="E13" s="65">
        <v>-1.27506919E8</v>
      </c>
    </row>
    <row r="14">
      <c r="A14" s="56">
        <v>57.5</v>
      </c>
      <c r="B14" s="56">
        <v>90.0</v>
      </c>
      <c r="D14" s="61" t="s">
        <v>110</v>
      </c>
      <c r="E14" s="65">
        <v>1.00000011E8</v>
      </c>
    </row>
    <row r="15">
      <c r="A15" s="41">
        <v>64.8</v>
      </c>
      <c r="B15" s="36">
        <v>74.0</v>
      </c>
      <c r="D15" s="66" t="s">
        <v>111</v>
      </c>
      <c r="E15" s="67" t="s">
        <v>112</v>
      </c>
    </row>
    <row r="16">
      <c r="D16" s="54"/>
      <c r="E16" s="54"/>
    </row>
  </sheetData>
  <mergeCells count="4">
    <mergeCell ref="A1:B1"/>
    <mergeCell ref="A2:B2"/>
    <mergeCell ref="D7:E7"/>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32" width="21.57"/>
  </cols>
  <sheetData>
    <row r="1">
      <c r="A1" t="s">
        <v>0</v>
      </c>
      <c r="B1" t="s">
        <v>113</v>
      </c>
      <c r="C1" t="s">
        <v>114</v>
      </c>
      <c r="D1" t="s">
        <v>114</v>
      </c>
      <c r="E1" t="s">
        <v>114</v>
      </c>
      <c r="F1" t="s">
        <v>114</v>
      </c>
      <c r="G1" t="s">
        <v>114</v>
      </c>
      <c r="H1" t="s">
        <v>114</v>
      </c>
      <c r="I1" t="s">
        <v>114</v>
      </c>
      <c r="J1" t="s">
        <v>114</v>
      </c>
      <c r="K1" t="s">
        <v>114</v>
      </c>
      <c r="L1" t="s">
        <v>114</v>
      </c>
      <c r="M1" t="s">
        <v>114</v>
      </c>
      <c r="N1" t="s">
        <v>114</v>
      </c>
      <c r="O1" t="s">
        <v>114</v>
      </c>
      <c r="P1" t="s">
        <v>114</v>
      </c>
      <c r="Q1" t="s">
        <v>114</v>
      </c>
      <c r="R1" t="s">
        <v>114</v>
      </c>
      <c r="S1" t="s">
        <v>114</v>
      </c>
      <c r="T1" t="s">
        <v>114</v>
      </c>
      <c r="U1" t="s">
        <v>114</v>
      </c>
      <c r="V1" t="s">
        <v>114</v>
      </c>
      <c r="W1" t="s">
        <v>114</v>
      </c>
      <c r="X1" t="s">
        <v>114</v>
      </c>
      <c r="Y1" t="s">
        <v>114</v>
      </c>
      <c r="Z1" t="s">
        <v>114</v>
      </c>
      <c r="AA1" t="s">
        <v>114</v>
      </c>
      <c r="AB1" t="s">
        <v>114</v>
      </c>
      <c r="AC1" t="s">
        <v>114</v>
      </c>
      <c r="AD1" t="s">
        <v>115</v>
      </c>
    </row>
    <row r="2">
      <c r="A2" s="21">
        <v>42704.33717637732</v>
      </c>
      <c r="B2" s="22">
        <v>1.0</v>
      </c>
      <c r="C2" s="22">
        <v>4.0</v>
      </c>
      <c r="D2" s="22">
        <v>1.0</v>
      </c>
      <c r="E2" s="22">
        <v>3.0</v>
      </c>
      <c r="F2" s="22">
        <v>2.0</v>
      </c>
      <c r="G2" s="22">
        <v>4.0</v>
      </c>
      <c r="H2" s="22">
        <v>6.0</v>
      </c>
      <c r="I2" s="22">
        <v>2.0</v>
      </c>
      <c r="J2" s="22">
        <v>2.0</v>
      </c>
      <c r="K2" s="22">
        <v>7.0</v>
      </c>
      <c r="L2" s="22">
        <v>4.0</v>
      </c>
      <c r="M2" s="22">
        <v>4.0</v>
      </c>
      <c r="N2" s="22">
        <v>5.0</v>
      </c>
      <c r="O2" s="22">
        <v>4.0</v>
      </c>
      <c r="P2" s="22">
        <v>2.0</v>
      </c>
      <c r="Q2" s="22">
        <v>6.0</v>
      </c>
      <c r="R2" s="22">
        <v>7.0</v>
      </c>
      <c r="S2" s="22">
        <v>6.0</v>
      </c>
      <c r="T2" s="22">
        <v>2.0</v>
      </c>
      <c r="U2" s="22">
        <v>7.0</v>
      </c>
      <c r="V2" s="22">
        <v>6.0</v>
      </c>
      <c r="W2" s="22">
        <v>4.0</v>
      </c>
      <c r="X2" s="22">
        <v>2.0</v>
      </c>
      <c r="Y2" s="22">
        <v>6.0</v>
      </c>
      <c r="Z2" s="22">
        <v>3.0</v>
      </c>
      <c r="AA2" s="22">
        <v>3.0</v>
      </c>
      <c r="AB2" s="22">
        <v>2.0</v>
      </c>
      <c r="AC2" s="22">
        <v>7.0</v>
      </c>
      <c r="AD2" s="22" t="s">
        <v>20</v>
      </c>
      <c r="AE2" s="2"/>
      <c r="AF2" s="2"/>
    </row>
    <row r="3">
      <c r="A3" s="21">
        <v>42704.34601278935</v>
      </c>
      <c r="B3" s="22">
        <v>1.0</v>
      </c>
      <c r="C3" s="22">
        <v>5.0</v>
      </c>
      <c r="D3" s="22">
        <v>2.0</v>
      </c>
      <c r="E3" s="22">
        <v>6.0</v>
      </c>
      <c r="F3" s="22">
        <v>3.0</v>
      </c>
      <c r="G3" s="22">
        <v>4.0</v>
      </c>
      <c r="H3" s="22">
        <v>6.0</v>
      </c>
      <c r="I3" s="22">
        <v>1.0</v>
      </c>
      <c r="J3" s="22">
        <v>3.0</v>
      </c>
      <c r="K3" s="22">
        <v>6.0</v>
      </c>
      <c r="L3" s="22">
        <v>2.0</v>
      </c>
      <c r="M3" s="22">
        <v>3.0</v>
      </c>
      <c r="N3" s="22">
        <v>6.0</v>
      </c>
      <c r="O3" s="22">
        <v>6.0</v>
      </c>
      <c r="P3" s="22">
        <v>2.0</v>
      </c>
      <c r="Q3" s="22">
        <v>7.0</v>
      </c>
      <c r="R3" s="22">
        <v>7.0</v>
      </c>
      <c r="S3" s="22">
        <v>6.0</v>
      </c>
      <c r="T3" s="22">
        <v>1.0</v>
      </c>
      <c r="U3" s="22">
        <v>7.0</v>
      </c>
      <c r="V3" s="22">
        <v>6.0</v>
      </c>
      <c r="W3" s="22">
        <v>3.0</v>
      </c>
      <c r="X3" s="22">
        <v>4.0</v>
      </c>
      <c r="Y3" s="22">
        <v>6.0</v>
      </c>
      <c r="Z3" s="22">
        <v>5.0</v>
      </c>
      <c r="AA3" s="22">
        <v>2.0</v>
      </c>
      <c r="AB3" s="22">
        <v>4.0</v>
      </c>
      <c r="AC3" s="22">
        <v>6.0</v>
      </c>
      <c r="AD3" s="22" t="s">
        <v>22</v>
      </c>
      <c r="AE3" s="2"/>
      <c r="AF3" s="2"/>
    </row>
    <row r="4">
      <c r="A4" s="21">
        <v>42704.43765112269</v>
      </c>
      <c r="B4" s="22">
        <v>1.0</v>
      </c>
      <c r="C4" s="22">
        <v>6.0</v>
      </c>
      <c r="D4" s="22">
        <v>1.0</v>
      </c>
      <c r="E4" s="22">
        <v>3.0</v>
      </c>
      <c r="F4" s="22">
        <v>2.0</v>
      </c>
      <c r="G4" s="22">
        <v>3.0</v>
      </c>
      <c r="H4" s="22">
        <v>6.0</v>
      </c>
      <c r="I4" s="22">
        <v>1.0</v>
      </c>
      <c r="J4" s="22">
        <v>1.0</v>
      </c>
      <c r="K4" s="22">
        <v>7.0</v>
      </c>
      <c r="L4" s="22">
        <v>4.0</v>
      </c>
      <c r="M4" s="22">
        <v>3.0</v>
      </c>
      <c r="N4" s="22">
        <v>6.0</v>
      </c>
      <c r="O4" s="22">
        <v>5.0</v>
      </c>
      <c r="P4" s="22">
        <v>2.0</v>
      </c>
      <c r="Q4" s="22">
        <v>6.0</v>
      </c>
      <c r="R4" s="22">
        <v>6.0</v>
      </c>
      <c r="S4" s="22">
        <v>5.0</v>
      </c>
      <c r="T4" s="22">
        <v>1.0</v>
      </c>
      <c r="U4" s="22">
        <v>7.0</v>
      </c>
      <c r="V4" s="22">
        <v>5.0</v>
      </c>
      <c r="W4" s="22">
        <v>5.0</v>
      </c>
      <c r="X4" s="22">
        <v>4.0</v>
      </c>
      <c r="Y4" s="22">
        <v>6.0</v>
      </c>
      <c r="Z4" s="22">
        <v>3.0</v>
      </c>
      <c r="AA4" s="22">
        <v>3.0</v>
      </c>
      <c r="AB4" s="22">
        <v>4.0</v>
      </c>
      <c r="AC4" s="22">
        <v>7.0</v>
      </c>
      <c r="AD4" s="22" t="s">
        <v>26</v>
      </c>
      <c r="AE4" s="2"/>
      <c r="AF4" s="2"/>
    </row>
    <row r="5">
      <c r="A5" s="1">
        <v>42704.50854559027</v>
      </c>
      <c r="B5" s="2">
        <v>5.0</v>
      </c>
      <c r="C5" s="2">
        <v>3.0</v>
      </c>
      <c r="D5" s="2">
        <v>6.0</v>
      </c>
      <c r="E5" s="2">
        <v>4.0</v>
      </c>
      <c r="F5" s="2">
        <v>6.0</v>
      </c>
      <c r="G5" s="2">
        <v>3.0</v>
      </c>
      <c r="H5" s="2">
        <v>6.0</v>
      </c>
      <c r="I5" s="2">
        <v>6.0</v>
      </c>
      <c r="J5" s="2">
        <v>5.0</v>
      </c>
      <c r="K5" s="2">
        <v>3.0</v>
      </c>
      <c r="L5" s="2">
        <v>3.0</v>
      </c>
      <c r="M5" s="2">
        <v>5.0</v>
      </c>
      <c r="N5" s="2">
        <v>4.0</v>
      </c>
      <c r="O5" s="2">
        <v>4.0</v>
      </c>
      <c r="P5" s="2">
        <v>5.0</v>
      </c>
      <c r="Q5" s="2">
        <v>4.0</v>
      </c>
      <c r="R5" s="2">
        <v>3.0</v>
      </c>
      <c r="S5" s="2">
        <v>4.0</v>
      </c>
      <c r="T5" s="2">
        <v>5.0</v>
      </c>
      <c r="U5" s="2">
        <v>3.0</v>
      </c>
      <c r="V5" s="2">
        <v>4.0</v>
      </c>
      <c r="W5" s="2">
        <v>4.0</v>
      </c>
      <c r="X5" s="2">
        <v>3.0</v>
      </c>
      <c r="Y5" s="2">
        <v>4.0</v>
      </c>
      <c r="Z5" s="2">
        <v>6.0</v>
      </c>
      <c r="AA5" s="2">
        <v>4.0</v>
      </c>
      <c r="AB5" s="2">
        <v>3.0</v>
      </c>
      <c r="AC5" s="2">
        <v>5.0</v>
      </c>
      <c r="AD5" s="2" t="s">
        <v>30</v>
      </c>
      <c r="AE5" s="2"/>
      <c r="AF5" s="2"/>
    </row>
    <row r="6">
      <c r="A6" s="1">
        <v>42705.34933322917</v>
      </c>
      <c r="B6" s="2">
        <v>2.0</v>
      </c>
      <c r="C6" s="2">
        <v>5.0</v>
      </c>
      <c r="D6" s="2">
        <v>5.0</v>
      </c>
      <c r="E6" s="2">
        <v>6.0</v>
      </c>
      <c r="F6" s="2">
        <v>4.0</v>
      </c>
      <c r="G6" s="2">
        <v>4.0</v>
      </c>
      <c r="H6" s="2">
        <v>3.0</v>
      </c>
      <c r="I6" s="2">
        <v>6.0</v>
      </c>
      <c r="J6" s="2">
        <v>5.0</v>
      </c>
      <c r="K6" s="2">
        <v>4.0</v>
      </c>
      <c r="L6" s="2">
        <v>5.0</v>
      </c>
      <c r="M6" s="2">
        <v>3.0</v>
      </c>
      <c r="N6" s="2">
        <v>4.0</v>
      </c>
      <c r="O6" s="2">
        <v>6.0</v>
      </c>
      <c r="P6" s="2">
        <v>2.0</v>
      </c>
      <c r="Q6" s="2">
        <v>4.0</v>
      </c>
      <c r="R6" s="2">
        <v>4.0</v>
      </c>
      <c r="S6" s="2">
        <v>6.0</v>
      </c>
      <c r="T6" s="2">
        <v>3.0</v>
      </c>
      <c r="U6" s="2">
        <v>5.0</v>
      </c>
      <c r="V6" s="2">
        <v>4.0</v>
      </c>
      <c r="W6" s="2">
        <v>4.0</v>
      </c>
      <c r="X6" s="2">
        <v>2.0</v>
      </c>
      <c r="Y6" s="2">
        <v>4.0</v>
      </c>
      <c r="Z6" s="2">
        <v>4.0</v>
      </c>
      <c r="AA6" s="2">
        <v>3.0</v>
      </c>
      <c r="AB6" s="2">
        <v>2.0</v>
      </c>
      <c r="AC6" s="2">
        <v>5.0</v>
      </c>
      <c r="AD6" s="2" t="s">
        <v>32</v>
      </c>
    </row>
    <row r="7">
      <c r="A7" s="1">
        <v>42705.40997979167</v>
      </c>
      <c r="B7" s="2">
        <v>1.0</v>
      </c>
      <c r="C7" s="2">
        <v>6.0</v>
      </c>
      <c r="D7" s="2">
        <v>2.0</v>
      </c>
      <c r="E7" s="2">
        <v>1.0</v>
      </c>
      <c r="F7" s="2">
        <v>1.0</v>
      </c>
      <c r="G7" s="2">
        <v>2.0</v>
      </c>
      <c r="H7" s="2">
        <v>5.0</v>
      </c>
      <c r="I7" s="2">
        <v>2.0</v>
      </c>
      <c r="J7" s="2">
        <v>2.0</v>
      </c>
      <c r="K7" s="2">
        <v>3.0</v>
      </c>
      <c r="L7" s="2">
        <v>3.0</v>
      </c>
      <c r="M7" s="2">
        <v>3.0</v>
      </c>
      <c r="N7" s="2">
        <v>6.0</v>
      </c>
      <c r="O7" s="2">
        <v>6.0</v>
      </c>
      <c r="P7" s="2">
        <v>1.0</v>
      </c>
      <c r="Q7" s="2">
        <v>6.0</v>
      </c>
      <c r="R7" s="2">
        <v>6.0</v>
      </c>
      <c r="S7" s="2">
        <v>7.0</v>
      </c>
      <c r="T7" s="2">
        <v>2.0</v>
      </c>
      <c r="U7" s="2">
        <v>7.0</v>
      </c>
      <c r="V7" s="2">
        <v>5.0</v>
      </c>
      <c r="W7" s="2">
        <v>2.0</v>
      </c>
      <c r="X7" s="2">
        <v>2.0</v>
      </c>
      <c r="Y7" s="2">
        <v>6.0</v>
      </c>
      <c r="Z7" s="2">
        <v>5.0</v>
      </c>
      <c r="AA7" s="2">
        <v>2.0</v>
      </c>
      <c r="AB7" s="2">
        <v>1.0</v>
      </c>
      <c r="AC7" s="2">
        <v>4.0</v>
      </c>
      <c r="AD7" s="2" t="s">
        <v>34</v>
      </c>
    </row>
    <row r="8">
      <c r="A8" s="1">
        <v>42706.15289373843</v>
      </c>
      <c r="B8" s="2">
        <v>2.0</v>
      </c>
      <c r="C8" s="2">
        <v>6.0</v>
      </c>
      <c r="D8" s="2">
        <v>3.0</v>
      </c>
      <c r="E8" s="2">
        <v>4.0</v>
      </c>
      <c r="F8" s="2">
        <v>1.0</v>
      </c>
      <c r="G8" s="2">
        <v>4.0</v>
      </c>
      <c r="H8" s="2">
        <v>5.0</v>
      </c>
      <c r="I8" s="2">
        <v>1.0</v>
      </c>
      <c r="J8" s="2">
        <v>2.0</v>
      </c>
      <c r="K8" s="2">
        <v>7.0</v>
      </c>
      <c r="L8" s="2">
        <v>4.0</v>
      </c>
      <c r="M8" s="2">
        <v>2.0</v>
      </c>
      <c r="N8" s="2">
        <v>6.0</v>
      </c>
      <c r="O8" s="2">
        <v>5.0</v>
      </c>
      <c r="P8" s="2">
        <v>3.0</v>
      </c>
      <c r="Q8" s="2">
        <v>7.0</v>
      </c>
      <c r="R8" s="2">
        <v>5.0</v>
      </c>
      <c r="S8" s="2">
        <v>4.0</v>
      </c>
      <c r="T8" s="2">
        <v>2.0</v>
      </c>
      <c r="U8" s="2">
        <v>7.0</v>
      </c>
      <c r="V8" s="2">
        <v>5.0</v>
      </c>
      <c r="W8" s="2">
        <v>4.0</v>
      </c>
      <c r="X8" s="2">
        <v>3.0</v>
      </c>
      <c r="Y8" s="2">
        <v>5.0</v>
      </c>
      <c r="Z8" s="2">
        <v>2.0</v>
      </c>
      <c r="AA8" s="2">
        <v>4.0</v>
      </c>
      <c r="AB8" s="2">
        <v>3.0</v>
      </c>
      <c r="AC8" s="2">
        <v>7.0</v>
      </c>
      <c r="AD8" s="2" t="s">
        <v>37</v>
      </c>
    </row>
    <row r="9">
      <c r="A9" s="1">
        <v>42706.16386572916</v>
      </c>
      <c r="B9" s="2">
        <v>2.0</v>
      </c>
      <c r="C9" s="2">
        <v>7.0</v>
      </c>
      <c r="D9" s="2">
        <v>2.0</v>
      </c>
      <c r="E9" s="2">
        <v>2.0</v>
      </c>
      <c r="F9" s="2">
        <v>4.0</v>
      </c>
      <c r="G9" s="2">
        <v>3.0</v>
      </c>
      <c r="H9" s="2">
        <v>6.0</v>
      </c>
      <c r="I9" s="2">
        <v>4.0</v>
      </c>
      <c r="J9" s="2">
        <v>4.0</v>
      </c>
      <c r="K9" s="2">
        <v>4.0</v>
      </c>
      <c r="L9" s="2">
        <v>3.0</v>
      </c>
      <c r="M9" s="2">
        <v>3.0</v>
      </c>
      <c r="N9" s="2">
        <v>5.0</v>
      </c>
      <c r="O9" s="2">
        <v>4.0</v>
      </c>
      <c r="P9" s="2">
        <v>3.0</v>
      </c>
      <c r="Q9" s="2">
        <v>6.0</v>
      </c>
      <c r="R9" s="2">
        <v>6.0</v>
      </c>
      <c r="S9" s="2">
        <v>6.0</v>
      </c>
      <c r="T9" s="2">
        <v>2.0</v>
      </c>
      <c r="U9" s="2">
        <v>4.0</v>
      </c>
      <c r="V9" s="2">
        <v>4.0</v>
      </c>
      <c r="W9" s="2">
        <v>6.0</v>
      </c>
      <c r="X9" s="2">
        <v>6.0</v>
      </c>
      <c r="Y9" s="2">
        <v>6.0</v>
      </c>
      <c r="Z9" s="2">
        <v>4.0</v>
      </c>
      <c r="AA9" s="2">
        <v>4.0</v>
      </c>
      <c r="AB9" s="2">
        <v>4.0</v>
      </c>
      <c r="AC9" s="2">
        <v>6.0</v>
      </c>
      <c r="AD9" s="2" t="s">
        <v>40</v>
      </c>
    </row>
    <row r="10">
      <c r="A10" s="1">
        <v>42706.16827715278</v>
      </c>
      <c r="B10" s="2">
        <v>2.0</v>
      </c>
      <c r="C10" s="2">
        <v>5.0</v>
      </c>
      <c r="D10" s="2">
        <v>2.0</v>
      </c>
      <c r="E10" s="2">
        <v>2.0</v>
      </c>
      <c r="F10" s="2">
        <v>3.0</v>
      </c>
      <c r="G10" s="2">
        <v>4.0</v>
      </c>
      <c r="H10" s="2">
        <v>6.0</v>
      </c>
      <c r="I10" s="2">
        <v>2.0</v>
      </c>
      <c r="J10" s="2">
        <v>5.0</v>
      </c>
      <c r="K10" s="2">
        <v>5.0</v>
      </c>
      <c r="L10" s="2">
        <v>2.0</v>
      </c>
      <c r="M10" s="2">
        <v>4.0</v>
      </c>
      <c r="N10" s="2">
        <v>6.0</v>
      </c>
      <c r="O10" s="2">
        <v>6.0</v>
      </c>
      <c r="P10" s="2">
        <v>5.0</v>
      </c>
      <c r="Q10" s="2">
        <v>6.0</v>
      </c>
      <c r="R10" s="2">
        <v>6.0</v>
      </c>
      <c r="S10" s="2">
        <v>7.0</v>
      </c>
      <c r="T10" s="2">
        <v>2.0</v>
      </c>
      <c r="U10" s="2">
        <v>6.0</v>
      </c>
      <c r="V10" s="2">
        <v>6.0</v>
      </c>
      <c r="W10" s="2">
        <v>2.0</v>
      </c>
      <c r="X10" s="2">
        <v>2.0</v>
      </c>
      <c r="Y10" s="2">
        <v>2.0</v>
      </c>
      <c r="Z10" s="2">
        <v>4.0</v>
      </c>
      <c r="AA10" s="2">
        <v>2.0</v>
      </c>
      <c r="AB10" s="2">
        <v>2.0</v>
      </c>
      <c r="AC10" s="2">
        <v>6.0</v>
      </c>
      <c r="AD10" s="2" t="s">
        <v>42</v>
      </c>
    </row>
    <row r="11">
      <c r="A11" s="1">
        <v>42706.41959679398</v>
      </c>
      <c r="B11" s="2">
        <v>1.0</v>
      </c>
      <c r="C11" s="2">
        <v>4.0</v>
      </c>
      <c r="D11" s="2">
        <v>4.0</v>
      </c>
      <c r="E11" s="2">
        <v>3.0</v>
      </c>
      <c r="F11" s="2">
        <v>2.0</v>
      </c>
      <c r="G11" s="2">
        <v>5.0</v>
      </c>
      <c r="H11" s="2">
        <v>4.0</v>
      </c>
      <c r="I11" s="2">
        <v>1.0</v>
      </c>
      <c r="J11" s="2">
        <v>4.0</v>
      </c>
      <c r="K11" s="2">
        <v>6.0</v>
      </c>
      <c r="L11" s="2">
        <v>4.0</v>
      </c>
      <c r="M11" s="2">
        <v>2.0</v>
      </c>
      <c r="N11" s="2">
        <v>5.0</v>
      </c>
      <c r="O11" s="2">
        <v>4.0</v>
      </c>
      <c r="P11" s="2">
        <v>5.0</v>
      </c>
      <c r="Q11" s="2">
        <v>5.0</v>
      </c>
      <c r="R11" s="2">
        <v>3.0</v>
      </c>
      <c r="S11" s="2">
        <v>6.0</v>
      </c>
      <c r="T11" s="2">
        <v>4.0</v>
      </c>
      <c r="U11" s="2">
        <v>6.0</v>
      </c>
      <c r="V11" s="2">
        <v>5.0</v>
      </c>
      <c r="W11" s="2">
        <v>4.0</v>
      </c>
      <c r="X11" s="2">
        <v>2.0</v>
      </c>
      <c r="Y11" s="2">
        <v>5.0</v>
      </c>
      <c r="Z11" s="2">
        <v>3.0</v>
      </c>
      <c r="AA11" s="2">
        <v>4.0</v>
      </c>
      <c r="AB11" s="2">
        <v>2.0</v>
      </c>
      <c r="AC11" s="2">
        <v>6.0</v>
      </c>
      <c r="AD11" s="2" t="s">
        <v>46</v>
      </c>
    </row>
    <row r="12">
      <c r="A12" s="1">
        <v>42706.42184408565</v>
      </c>
      <c r="B12" s="2">
        <v>1.0</v>
      </c>
      <c r="C12" s="2">
        <v>6.0</v>
      </c>
      <c r="D12" s="2">
        <v>1.0</v>
      </c>
      <c r="E12" s="2">
        <v>1.0</v>
      </c>
      <c r="F12" s="2">
        <v>2.0</v>
      </c>
      <c r="G12" s="2">
        <v>1.0</v>
      </c>
      <c r="H12" s="2">
        <v>6.0</v>
      </c>
      <c r="I12" s="2">
        <v>2.0</v>
      </c>
      <c r="J12" s="2">
        <v>2.0</v>
      </c>
      <c r="K12" s="2">
        <v>7.0</v>
      </c>
      <c r="L12" s="2">
        <v>3.0</v>
      </c>
      <c r="M12" s="2">
        <v>2.0</v>
      </c>
      <c r="N12" s="2">
        <v>6.0</v>
      </c>
      <c r="O12" s="2">
        <v>6.0</v>
      </c>
      <c r="P12" s="2">
        <v>1.0</v>
      </c>
      <c r="Q12" s="2">
        <v>6.0</v>
      </c>
      <c r="R12" s="2">
        <v>7.0</v>
      </c>
      <c r="S12" s="2">
        <v>7.0</v>
      </c>
      <c r="T12" s="2">
        <v>1.0</v>
      </c>
      <c r="U12" s="2">
        <v>6.0</v>
      </c>
      <c r="V12" s="2">
        <v>6.0</v>
      </c>
      <c r="W12" s="2">
        <v>1.0</v>
      </c>
      <c r="X12" s="2">
        <v>1.0</v>
      </c>
      <c r="Y12" s="2">
        <v>6.0</v>
      </c>
      <c r="Z12" s="2">
        <v>2.0</v>
      </c>
      <c r="AA12" s="2">
        <v>1.0</v>
      </c>
      <c r="AB12" s="2">
        <v>1.0</v>
      </c>
      <c r="AC12" s="2">
        <v>7.0</v>
      </c>
      <c r="AD12" s="2" t="s">
        <v>44</v>
      </c>
    </row>
    <row r="13">
      <c r="A13" s="1">
        <v>42706.42813185185</v>
      </c>
      <c r="B13" s="2">
        <v>1.0</v>
      </c>
      <c r="C13" s="2">
        <v>4.0</v>
      </c>
      <c r="D13" s="2">
        <v>2.0</v>
      </c>
      <c r="E13" s="2">
        <v>4.0</v>
      </c>
      <c r="F13" s="2">
        <v>1.0</v>
      </c>
      <c r="G13" s="2">
        <v>7.0</v>
      </c>
      <c r="H13" s="2">
        <v>1.0</v>
      </c>
      <c r="I13" s="2">
        <v>1.0</v>
      </c>
      <c r="J13" s="2">
        <v>7.0</v>
      </c>
      <c r="K13" s="2">
        <v>7.0</v>
      </c>
      <c r="L13" s="2">
        <v>7.0</v>
      </c>
      <c r="M13" s="2">
        <v>3.0</v>
      </c>
      <c r="N13" s="2">
        <v>4.0</v>
      </c>
      <c r="O13" s="2">
        <v>4.0</v>
      </c>
      <c r="P13" s="2">
        <v>4.0</v>
      </c>
      <c r="Q13" s="2">
        <v>7.0</v>
      </c>
      <c r="R13" s="2">
        <v>5.0</v>
      </c>
      <c r="S13" s="2">
        <v>5.0</v>
      </c>
      <c r="T13" s="2">
        <v>4.0</v>
      </c>
      <c r="U13" s="2">
        <v>7.0</v>
      </c>
      <c r="V13" s="2">
        <v>4.0</v>
      </c>
      <c r="W13" s="2">
        <v>4.0</v>
      </c>
      <c r="X13" s="2">
        <v>3.0</v>
      </c>
      <c r="Y13" s="2">
        <v>4.0</v>
      </c>
      <c r="Z13" s="2">
        <v>3.0</v>
      </c>
      <c r="AA13" s="2">
        <v>4.0</v>
      </c>
      <c r="AB13" s="2">
        <v>4.0</v>
      </c>
      <c r="AC13" s="2">
        <v>7.0</v>
      </c>
      <c r="AD13" s="2" t="s">
        <v>49</v>
      </c>
    </row>
    <row r="14">
      <c r="A14" s="1">
        <v>42706.43330618055</v>
      </c>
      <c r="B14" s="2">
        <v>1.0</v>
      </c>
      <c r="C14" s="2">
        <v>4.0</v>
      </c>
      <c r="D14" s="2">
        <v>3.0</v>
      </c>
      <c r="E14" s="2">
        <v>5.0</v>
      </c>
      <c r="F14" s="2">
        <v>5.0</v>
      </c>
      <c r="G14" s="2">
        <v>4.0</v>
      </c>
      <c r="H14" s="2">
        <v>4.0</v>
      </c>
      <c r="I14" s="2">
        <v>5.0</v>
      </c>
      <c r="J14" s="2">
        <v>4.0</v>
      </c>
      <c r="K14" s="2">
        <v>3.0</v>
      </c>
      <c r="L14" s="2">
        <v>4.0</v>
      </c>
      <c r="M14" s="2">
        <v>3.0</v>
      </c>
      <c r="N14" s="2">
        <v>3.0</v>
      </c>
      <c r="O14" s="2">
        <v>3.0</v>
      </c>
      <c r="P14" s="2">
        <v>5.0</v>
      </c>
      <c r="Q14" s="2">
        <v>5.0</v>
      </c>
      <c r="R14" s="2">
        <v>3.0</v>
      </c>
      <c r="S14" s="2">
        <v>3.0</v>
      </c>
      <c r="T14" s="2">
        <v>2.0</v>
      </c>
      <c r="U14" s="2">
        <v>7.0</v>
      </c>
      <c r="V14" s="2">
        <v>4.0</v>
      </c>
      <c r="W14" s="2">
        <v>4.0</v>
      </c>
      <c r="X14" s="2">
        <v>6.0</v>
      </c>
      <c r="Y14" s="2">
        <v>4.0</v>
      </c>
      <c r="Z14" s="2">
        <v>6.0</v>
      </c>
      <c r="AA14" s="2">
        <v>4.0</v>
      </c>
      <c r="AB14" s="2">
        <v>6.0</v>
      </c>
      <c r="AC14" s="2">
        <v>5.0</v>
      </c>
      <c r="AD14" s="2" t="s">
        <v>53</v>
      </c>
    </row>
    <row r="28">
      <c r="A28" s="68" t="s">
        <v>116</v>
      </c>
      <c r="B28" s="68">
        <v>1.0</v>
      </c>
      <c r="C28" s="68">
        <v>2.0</v>
      </c>
      <c r="D28" s="68">
        <v>3.0</v>
      </c>
      <c r="E28" s="68">
        <v>4.0</v>
      </c>
      <c r="F28" s="68">
        <v>5.0</v>
      </c>
      <c r="G28" s="68">
        <v>6.0</v>
      </c>
      <c r="H28" s="68">
        <v>7.0</v>
      </c>
      <c r="I28" s="68">
        <v>8.0</v>
      </c>
      <c r="J28" s="68">
        <v>9.0</v>
      </c>
      <c r="K28" s="68">
        <v>10.0</v>
      </c>
      <c r="L28" s="68">
        <v>11.0</v>
      </c>
      <c r="M28" s="68">
        <v>12.0</v>
      </c>
      <c r="N28" s="68">
        <v>13.0</v>
      </c>
      <c r="O28" s="68">
        <v>14.0</v>
      </c>
      <c r="P28" s="68">
        <v>15.0</v>
      </c>
      <c r="Q28" s="68">
        <v>16.0</v>
      </c>
      <c r="R28" s="68">
        <v>17.0</v>
      </c>
      <c r="S28" s="68">
        <v>18.0</v>
      </c>
      <c r="T28" s="68">
        <v>19.0</v>
      </c>
      <c r="U28" s="68">
        <v>20.0</v>
      </c>
      <c r="V28" s="68">
        <v>21.0</v>
      </c>
      <c r="W28" s="68">
        <v>22.0</v>
      </c>
      <c r="X28" s="68">
        <v>23.0</v>
      </c>
      <c r="Y28" s="68">
        <v>24.0</v>
      </c>
      <c r="Z28" s="68">
        <v>25.0</v>
      </c>
      <c r="AA28" s="68">
        <v>26.0</v>
      </c>
      <c r="AB28" s="68">
        <v>27.0</v>
      </c>
      <c r="AC28" s="68">
        <v>28.0</v>
      </c>
    </row>
    <row r="29">
      <c r="A29" s="69" t="s">
        <v>117</v>
      </c>
      <c r="B29" s="70">
        <f t="shared" ref="B29:AC29" si="1">AVERAGE(B5:B14)</f>
        <v>1.8</v>
      </c>
      <c r="C29" s="70">
        <f t="shared" si="1"/>
        <v>5</v>
      </c>
      <c r="D29" s="70">
        <f t="shared" si="1"/>
        <v>3</v>
      </c>
      <c r="E29" s="70">
        <f t="shared" si="1"/>
        <v>3.2</v>
      </c>
      <c r="F29" s="70">
        <f t="shared" si="1"/>
        <v>2.9</v>
      </c>
      <c r="G29" s="70">
        <f t="shared" si="1"/>
        <v>3.7</v>
      </c>
      <c r="H29" s="70">
        <f t="shared" si="1"/>
        <v>4.6</v>
      </c>
      <c r="I29" s="70">
        <f t="shared" si="1"/>
        <v>3</v>
      </c>
      <c r="J29" s="70">
        <f t="shared" si="1"/>
        <v>4</v>
      </c>
      <c r="K29" s="70">
        <f t="shared" si="1"/>
        <v>4.9</v>
      </c>
      <c r="L29" s="70">
        <f t="shared" si="1"/>
        <v>3.8</v>
      </c>
      <c r="M29" s="70">
        <f t="shared" si="1"/>
        <v>3</v>
      </c>
      <c r="N29" s="70">
        <f t="shared" si="1"/>
        <v>4.9</v>
      </c>
      <c r="O29" s="70">
        <f t="shared" si="1"/>
        <v>4.8</v>
      </c>
      <c r="P29" s="70">
        <f t="shared" si="1"/>
        <v>3.4</v>
      </c>
      <c r="Q29" s="70">
        <f t="shared" si="1"/>
        <v>5.6</v>
      </c>
      <c r="R29" s="70">
        <f t="shared" si="1"/>
        <v>4.8</v>
      </c>
      <c r="S29" s="70">
        <f t="shared" si="1"/>
        <v>5.5</v>
      </c>
      <c r="T29" s="70">
        <f t="shared" si="1"/>
        <v>2.7</v>
      </c>
      <c r="U29" s="70">
        <f t="shared" si="1"/>
        <v>5.8</v>
      </c>
      <c r="V29" s="70">
        <f t="shared" si="1"/>
        <v>4.7</v>
      </c>
      <c r="W29" s="70">
        <f t="shared" si="1"/>
        <v>3.5</v>
      </c>
      <c r="X29" s="70">
        <f t="shared" si="1"/>
        <v>3</v>
      </c>
      <c r="Y29" s="70">
        <f t="shared" si="1"/>
        <v>4.6</v>
      </c>
      <c r="Z29" s="70">
        <f t="shared" si="1"/>
        <v>3.9</v>
      </c>
      <c r="AA29" s="70">
        <f t="shared" si="1"/>
        <v>3.2</v>
      </c>
      <c r="AB29" s="70">
        <f t="shared" si="1"/>
        <v>2.8</v>
      </c>
      <c r="AC29" s="70">
        <f t="shared" si="1"/>
        <v>5.8</v>
      </c>
    </row>
    <row r="30">
      <c r="A30" s="69" t="s">
        <v>118</v>
      </c>
      <c r="B30" s="71">
        <f t="shared" ref="B30:AC30" si="2">STDEV(B5,B14)</f>
        <v>2.828427125</v>
      </c>
      <c r="C30" s="71">
        <f t="shared" si="2"/>
        <v>0.7071067812</v>
      </c>
      <c r="D30" s="71">
        <f t="shared" si="2"/>
        <v>2.121320344</v>
      </c>
      <c r="E30" s="71">
        <f t="shared" si="2"/>
        <v>0.7071067812</v>
      </c>
      <c r="F30" s="71">
        <f t="shared" si="2"/>
        <v>0.7071067812</v>
      </c>
      <c r="G30" s="71">
        <f t="shared" si="2"/>
        <v>0.7071067812</v>
      </c>
      <c r="H30" s="71">
        <f t="shared" si="2"/>
        <v>1.414213562</v>
      </c>
      <c r="I30" s="71">
        <f t="shared" si="2"/>
        <v>0.7071067812</v>
      </c>
      <c r="J30" s="71">
        <f t="shared" si="2"/>
        <v>0.7071067812</v>
      </c>
      <c r="K30" s="71">
        <f t="shared" si="2"/>
        <v>0</v>
      </c>
      <c r="L30" s="71">
        <f t="shared" si="2"/>
        <v>0.7071067812</v>
      </c>
      <c r="M30" s="71">
        <f t="shared" si="2"/>
        <v>1.414213562</v>
      </c>
      <c r="N30" s="71">
        <f t="shared" si="2"/>
        <v>0.7071067812</v>
      </c>
      <c r="O30" s="71">
        <f t="shared" si="2"/>
        <v>0.7071067812</v>
      </c>
      <c r="P30" s="71">
        <f t="shared" si="2"/>
        <v>0</v>
      </c>
      <c r="Q30" s="71">
        <f t="shared" si="2"/>
        <v>0.7071067812</v>
      </c>
      <c r="R30" s="71">
        <f t="shared" si="2"/>
        <v>0</v>
      </c>
      <c r="S30" s="71">
        <f t="shared" si="2"/>
        <v>0.7071067812</v>
      </c>
      <c r="T30" s="71">
        <f t="shared" si="2"/>
        <v>2.121320344</v>
      </c>
      <c r="U30" s="71">
        <f t="shared" si="2"/>
        <v>2.828427125</v>
      </c>
      <c r="V30" s="71">
        <f t="shared" si="2"/>
        <v>0</v>
      </c>
      <c r="W30" s="71">
        <f t="shared" si="2"/>
        <v>0</v>
      </c>
      <c r="X30" s="71">
        <f t="shared" si="2"/>
        <v>2.121320344</v>
      </c>
      <c r="Y30" s="71">
        <f t="shared" si="2"/>
        <v>0</v>
      </c>
      <c r="Z30" s="71">
        <f t="shared" si="2"/>
        <v>0</v>
      </c>
      <c r="AA30" s="71">
        <f t="shared" si="2"/>
        <v>0</v>
      </c>
      <c r="AB30" s="71">
        <f t="shared" si="2"/>
        <v>2.121320344</v>
      </c>
      <c r="AC30" s="71">
        <f t="shared" si="2"/>
        <v>0</v>
      </c>
    </row>
    <row r="31">
      <c r="A31" s="72" t="s">
        <v>119</v>
      </c>
      <c r="B31" s="73" t="str">
        <f>A41</f>
        <v>PQ</v>
      </c>
      <c r="C31" s="73" t="str">
        <f>A42</f>
        <v>HQI</v>
      </c>
      <c r="D31" s="73" t="str">
        <f>A43</f>
        <v>ATT</v>
      </c>
      <c r="E31" s="73" t="str">
        <f>A44</f>
        <v>HQS</v>
      </c>
      <c r="F31" s="73" t="str">
        <f>A45</f>
        <v>PQ</v>
      </c>
      <c r="G31" s="73" t="str">
        <f>A46</f>
        <v>HQI</v>
      </c>
      <c r="H31" s="73" t="str">
        <f>A47</f>
        <v>ATT</v>
      </c>
      <c r="I31" s="73" t="str">
        <f>A48</f>
        <v>PQ</v>
      </c>
      <c r="J31" s="74" t="str">
        <f>A49</f>
        <v>ATT</v>
      </c>
      <c r="K31" s="73" t="str">
        <f>A50</f>
        <v>PQ</v>
      </c>
      <c r="L31" s="73" t="str">
        <f>A51</f>
        <v>HQI</v>
      </c>
      <c r="M31" s="73" t="str">
        <f>A52</f>
        <v>PQ</v>
      </c>
      <c r="N31" s="73" t="str">
        <f>A53</f>
        <v>HQI</v>
      </c>
      <c r="O31" s="73" t="str">
        <f>A54</f>
        <v>HQI</v>
      </c>
      <c r="P31" s="73" t="str">
        <f>A55</f>
        <v>HQI</v>
      </c>
      <c r="Q31" s="73" t="str">
        <f>A56</f>
        <v>HQI</v>
      </c>
      <c r="R31" s="73" t="str">
        <f>A57</f>
        <v>ATT</v>
      </c>
      <c r="S31" s="73" t="str">
        <f>A58</f>
        <v>HQS</v>
      </c>
      <c r="T31" s="73" t="str">
        <f>A59</f>
        <v>ATT</v>
      </c>
      <c r="U31" s="73" t="str">
        <f>A60</f>
        <v>PQ</v>
      </c>
      <c r="V31" s="73" t="str">
        <f>A61</f>
        <v>ATT</v>
      </c>
      <c r="W31" s="73" t="str">
        <f>A62</f>
        <v>HQS</v>
      </c>
      <c r="X31" s="73" t="str">
        <f>A63</f>
        <v>HQS</v>
      </c>
      <c r="Y31" s="73" t="str">
        <f>A64</f>
        <v>HQS</v>
      </c>
      <c r="Z31" s="73" t="str">
        <f>A65</f>
        <v>HQS</v>
      </c>
      <c r="AA31" s="73" t="str">
        <f>A66</f>
        <v>ATT</v>
      </c>
      <c r="AB31" s="73" t="str">
        <f>A67</f>
        <v>HQS</v>
      </c>
      <c r="AC31" s="73" t="str">
        <f>A68</f>
        <v>PQ</v>
      </c>
    </row>
    <row r="33">
      <c r="A33" s="68" t="s">
        <v>119</v>
      </c>
      <c r="B33" s="68" t="s">
        <v>117</v>
      </c>
      <c r="C33" s="68" t="s">
        <v>118</v>
      </c>
      <c r="G33" s="75" t="s">
        <v>120</v>
      </c>
      <c r="H33" s="76"/>
    </row>
    <row r="34">
      <c r="A34" s="68"/>
      <c r="B34" s="68"/>
      <c r="C34" s="68"/>
      <c r="G34" s="75" t="s">
        <v>119</v>
      </c>
      <c r="H34" s="75" t="s">
        <v>121</v>
      </c>
    </row>
    <row r="35">
      <c r="A35" s="68" t="s">
        <v>122</v>
      </c>
      <c r="B35" s="77">
        <f>AVERAGE(B29,F29,I29,K29,M29,U29,AC29)</f>
        <v>3.885714286</v>
      </c>
      <c r="C35" s="78">
        <f>AVERAGE(B30,F30,I30,K30,M30,U30,AC30)</f>
        <v>1.212183053</v>
      </c>
      <c r="G35" s="75"/>
      <c r="H35" s="75"/>
    </row>
    <row r="36">
      <c r="A36" s="68" t="s">
        <v>123</v>
      </c>
      <c r="B36" s="77">
        <f>AVERAGE(C29,G29,L29,N29,O29,P29,Q29,D70)</f>
        <v>4.4</v>
      </c>
      <c r="C36" s="78">
        <f>AVERAGE(C30,G30,L30,N30,O30,P30,Q30,D70)</f>
        <v>1.030330086</v>
      </c>
      <c r="G36" s="79" t="s">
        <v>122</v>
      </c>
      <c r="H36" s="80">
        <f t="shared" ref="H36:H39" si="3">B35-4</f>
        <v>-0.1142857143</v>
      </c>
    </row>
    <row r="37">
      <c r="A37" s="68" t="s">
        <v>124</v>
      </c>
      <c r="B37" s="77">
        <f>AVERAGE(E29,S29,W29,X29,Y29,Z29,AB29)</f>
        <v>3.785714286</v>
      </c>
      <c r="C37" s="78">
        <f>AVERAGE(E30,S30,W30,X30,Y30,Z30,AB30)</f>
        <v>0.8081220356</v>
      </c>
      <c r="G37" s="79" t="s">
        <v>123</v>
      </c>
      <c r="H37" s="80">
        <f t="shared" si="3"/>
        <v>0.4</v>
      </c>
    </row>
    <row r="38">
      <c r="A38" s="68" t="s">
        <v>125</v>
      </c>
      <c r="B38" s="77">
        <f>AVERAGE(D29,H29,J29,R29,T29,V29,AA29)</f>
        <v>3.857142857</v>
      </c>
      <c r="C38" s="78">
        <f>AVERAGE(D30,H30,J30,R30,T30,V30,AA30)</f>
        <v>0.9091372901</v>
      </c>
      <c r="G38" s="79" t="s">
        <v>124</v>
      </c>
      <c r="H38" s="80">
        <f t="shared" si="3"/>
        <v>-0.2142857143</v>
      </c>
    </row>
    <row r="39">
      <c r="G39" s="79" t="s">
        <v>125</v>
      </c>
      <c r="H39" s="80">
        <f t="shared" si="3"/>
        <v>-0.1428571429</v>
      </c>
    </row>
    <row r="40">
      <c r="A40" s="81" t="s">
        <v>119</v>
      </c>
      <c r="B40" s="81" t="s">
        <v>126</v>
      </c>
      <c r="C40" s="81" t="s">
        <v>127</v>
      </c>
    </row>
    <row r="41">
      <c r="A41" s="26" t="s">
        <v>122</v>
      </c>
      <c r="B41" s="26" t="s">
        <v>128</v>
      </c>
      <c r="C41" s="26" t="s">
        <v>129</v>
      </c>
    </row>
    <row r="42">
      <c r="A42" s="26" t="s">
        <v>123</v>
      </c>
      <c r="B42" s="26" t="s">
        <v>130</v>
      </c>
      <c r="C42" s="26" t="s">
        <v>131</v>
      </c>
      <c r="G42" s="79" t="s">
        <v>132</v>
      </c>
      <c r="H42" s="80">
        <f>H36+H37</f>
        <v>0.2857142857</v>
      </c>
    </row>
    <row r="43">
      <c r="A43" s="26" t="s">
        <v>125</v>
      </c>
      <c r="B43" s="26" t="s">
        <v>133</v>
      </c>
      <c r="C43" s="26" t="s">
        <v>134</v>
      </c>
      <c r="G43" s="79" t="s">
        <v>122</v>
      </c>
      <c r="H43" s="80">
        <f>H36</f>
        <v>-0.1142857143</v>
      </c>
    </row>
    <row r="44">
      <c r="A44" s="26" t="s">
        <v>124</v>
      </c>
      <c r="B44" s="26" t="s">
        <v>135</v>
      </c>
      <c r="C44" s="26" t="s">
        <v>136</v>
      </c>
    </row>
    <row r="45">
      <c r="A45" s="26" t="s">
        <v>122</v>
      </c>
      <c r="B45" s="26" t="s">
        <v>137</v>
      </c>
      <c r="C45" s="26" t="s">
        <v>138</v>
      </c>
    </row>
    <row r="46">
      <c r="A46" s="26" t="s">
        <v>123</v>
      </c>
      <c r="B46" s="26" t="s">
        <v>139</v>
      </c>
      <c r="C46" s="26" t="s">
        <v>140</v>
      </c>
    </row>
    <row r="47">
      <c r="A47" s="26" t="s">
        <v>125</v>
      </c>
      <c r="B47" s="26" t="s">
        <v>141</v>
      </c>
      <c r="C47" s="26" t="s">
        <v>142</v>
      </c>
    </row>
    <row r="48">
      <c r="A48" s="26" t="s">
        <v>122</v>
      </c>
      <c r="B48" s="26" t="s">
        <v>143</v>
      </c>
      <c r="C48" s="26" t="s">
        <v>144</v>
      </c>
      <c r="E48" s="2"/>
    </row>
    <row r="49">
      <c r="A49" s="26" t="s">
        <v>125</v>
      </c>
      <c r="B49" s="26" t="s">
        <v>145</v>
      </c>
      <c r="C49" s="26" t="s">
        <v>146</v>
      </c>
    </row>
    <row r="50">
      <c r="A50" s="26" t="s">
        <v>122</v>
      </c>
      <c r="B50" s="26" t="s">
        <v>147</v>
      </c>
      <c r="C50" s="26" t="s">
        <v>148</v>
      </c>
    </row>
    <row r="51">
      <c r="A51" s="26" t="s">
        <v>123</v>
      </c>
      <c r="B51" s="26" t="s">
        <v>149</v>
      </c>
      <c r="C51" s="26" t="s">
        <v>150</v>
      </c>
    </row>
    <row r="52">
      <c r="A52" s="26" t="s">
        <v>122</v>
      </c>
      <c r="B52" s="26" t="s">
        <v>151</v>
      </c>
      <c r="C52" s="26" t="s">
        <v>152</v>
      </c>
    </row>
    <row r="53">
      <c r="A53" s="26" t="s">
        <v>123</v>
      </c>
      <c r="B53" s="26" t="s">
        <v>153</v>
      </c>
      <c r="C53" s="26" t="s">
        <v>154</v>
      </c>
    </row>
    <row r="54">
      <c r="A54" s="26" t="s">
        <v>123</v>
      </c>
      <c r="B54" s="26" t="s">
        <v>155</v>
      </c>
      <c r="C54" s="26" t="s">
        <v>156</v>
      </c>
    </row>
    <row r="55">
      <c r="A55" s="26" t="s">
        <v>123</v>
      </c>
      <c r="B55" s="26" t="s">
        <v>157</v>
      </c>
      <c r="C55" s="26" t="s">
        <v>158</v>
      </c>
    </row>
    <row r="56">
      <c r="A56" s="26" t="s">
        <v>123</v>
      </c>
      <c r="B56" s="26" t="s">
        <v>159</v>
      </c>
      <c r="C56" s="26" t="s">
        <v>160</v>
      </c>
    </row>
    <row r="57">
      <c r="A57" s="26" t="s">
        <v>125</v>
      </c>
      <c r="B57" s="26" t="s">
        <v>161</v>
      </c>
      <c r="C57" s="26" t="s">
        <v>162</v>
      </c>
    </row>
    <row r="58">
      <c r="A58" s="26" t="s">
        <v>124</v>
      </c>
      <c r="B58" s="26" t="s">
        <v>163</v>
      </c>
      <c r="C58" s="26" t="s">
        <v>164</v>
      </c>
    </row>
    <row r="59">
      <c r="A59" s="26" t="s">
        <v>125</v>
      </c>
      <c r="B59" s="26" t="s">
        <v>165</v>
      </c>
      <c r="C59" s="26" t="s">
        <v>166</v>
      </c>
    </row>
    <row r="60">
      <c r="A60" s="26" t="s">
        <v>122</v>
      </c>
      <c r="B60" s="26" t="s">
        <v>167</v>
      </c>
      <c r="C60" s="26" t="s">
        <v>168</v>
      </c>
    </row>
    <row r="61">
      <c r="A61" s="26" t="s">
        <v>125</v>
      </c>
      <c r="B61" s="26" t="s">
        <v>169</v>
      </c>
      <c r="C61" s="26" t="s">
        <v>170</v>
      </c>
    </row>
    <row r="62">
      <c r="A62" s="26" t="s">
        <v>124</v>
      </c>
      <c r="B62" s="26" t="s">
        <v>171</v>
      </c>
      <c r="C62" s="26" t="s">
        <v>172</v>
      </c>
    </row>
    <row r="63">
      <c r="A63" s="26" t="s">
        <v>124</v>
      </c>
      <c r="B63" s="26" t="s">
        <v>173</v>
      </c>
      <c r="C63" s="26" t="s">
        <v>174</v>
      </c>
    </row>
    <row r="64">
      <c r="A64" s="26" t="s">
        <v>124</v>
      </c>
      <c r="B64" s="26" t="s">
        <v>175</v>
      </c>
      <c r="C64" s="26" t="s">
        <v>176</v>
      </c>
    </row>
    <row r="65">
      <c r="A65" s="26" t="s">
        <v>124</v>
      </c>
      <c r="B65" s="26" t="s">
        <v>177</v>
      </c>
      <c r="C65" s="26" t="s">
        <v>178</v>
      </c>
    </row>
    <row r="66">
      <c r="A66" s="26" t="s">
        <v>125</v>
      </c>
      <c r="B66" s="26" t="s">
        <v>179</v>
      </c>
      <c r="C66" s="26" t="s">
        <v>180</v>
      </c>
    </row>
    <row r="67">
      <c r="A67" s="26" t="s">
        <v>124</v>
      </c>
      <c r="B67" s="26" t="s">
        <v>181</v>
      </c>
      <c r="C67" s="26" t="s">
        <v>182</v>
      </c>
    </row>
    <row r="68">
      <c r="A68" s="26" t="s">
        <v>122</v>
      </c>
      <c r="B68" s="26" t="s">
        <v>183</v>
      </c>
      <c r="C68" s="26" t="s">
        <v>184</v>
      </c>
    </row>
    <row r="70">
      <c r="A70" s="83" t="s">
        <v>123</v>
      </c>
      <c r="B70" s="83" t="s">
        <v>185</v>
      </c>
      <c r="C70" s="83" t="s">
        <v>186</v>
      </c>
      <c r="D70" s="83">
        <v>4.0</v>
      </c>
    </row>
    <row r="71">
      <c r="A71" s="85" t="s">
        <v>187</v>
      </c>
      <c r="B71" s="86"/>
      <c r="C71" s="86"/>
      <c r="D71" s="86"/>
    </row>
    <row r="72">
      <c r="A72" s="87" t="s">
        <v>124</v>
      </c>
      <c r="B72" s="88" t="s">
        <v>188</v>
      </c>
      <c r="C72" s="89"/>
      <c r="D72" s="89"/>
    </row>
    <row r="73">
      <c r="A73" s="90" t="s">
        <v>123</v>
      </c>
      <c r="B73" s="91" t="s">
        <v>189</v>
      </c>
      <c r="C73" s="92"/>
      <c r="D73" s="92"/>
    </row>
    <row r="74">
      <c r="A74" s="90" t="s">
        <v>125</v>
      </c>
      <c r="B74" s="91" t="s">
        <v>190</v>
      </c>
      <c r="C74" s="92"/>
      <c r="D74" s="92"/>
    </row>
    <row r="75">
      <c r="A75" s="90" t="s">
        <v>122</v>
      </c>
      <c r="B75" s="91" t="s">
        <v>191</v>
      </c>
      <c r="C75" s="92"/>
      <c r="D75" s="9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cols>
    <col customWidth="1" min="1" max="30" width="21.57"/>
  </cols>
  <sheetData>
    <row r="1">
      <c r="A1" t="s">
        <v>0</v>
      </c>
      <c r="B1" t="s">
        <v>113</v>
      </c>
      <c r="C1" t="s">
        <v>114</v>
      </c>
      <c r="D1" t="s">
        <v>114</v>
      </c>
      <c r="E1" t="s">
        <v>114</v>
      </c>
      <c r="F1" t="s">
        <v>114</v>
      </c>
      <c r="G1" t="s">
        <v>114</v>
      </c>
      <c r="H1" t="s">
        <v>114</v>
      </c>
      <c r="I1" t="s">
        <v>114</v>
      </c>
      <c r="J1" t="s">
        <v>114</v>
      </c>
      <c r="K1" t="s">
        <v>114</v>
      </c>
      <c r="L1" t="s">
        <v>114</v>
      </c>
      <c r="M1" t="s">
        <v>114</v>
      </c>
      <c r="N1" t="s">
        <v>114</v>
      </c>
      <c r="O1" t="s">
        <v>114</v>
      </c>
      <c r="P1" t="s">
        <v>114</v>
      </c>
      <c r="Q1" t="s">
        <v>114</v>
      </c>
      <c r="R1" t="s">
        <v>114</v>
      </c>
      <c r="S1" t="s">
        <v>114</v>
      </c>
      <c r="T1" t="s">
        <v>114</v>
      </c>
      <c r="U1" t="s">
        <v>114</v>
      </c>
      <c r="V1" t="s">
        <v>114</v>
      </c>
      <c r="W1" t="s">
        <v>114</v>
      </c>
      <c r="X1" t="s">
        <v>114</v>
      </c>
      <c r="Y1" t="s">
        <v>114</v>
      </c>
      <c r="Z1" t="s">
        <v>114</v>
      </c>
      <c r="AA1" t="s">
        <v>114</v>
      </c>
      <c r="AB1" t="s">
        <v>114</v>
      </c>
      <c r="AC1" t="s">
        <v>114</v>
      </c>
      <c r="AD1" t="s">
        <v>115</v>
      </c>
    </row>
    <row r="2">
      <c r="A2" s="21">
        <v>42704.34054283565</v>
      </c>
      <c r="B2" s="22">
        <v>4.0</v>
      </c>
      <c r="C2" s="22">
        <v>6.0</v>
      </c>
      <c r="D2" s="22">
        <v>7.0</v>
      </c>
      <c r="E2" s="22">
        <v>5.0</v>
      </c>
      <c r="F2" s="22">
        <v>7.0</v>
      </c>
      <c r="G2" s="22">
        <v>5.0</v>
      </c>
      <c r="H2" s="22">
        <v>4.0</v>
      </c>
      <c r="I2" s="22">
        <v>2.0</v>
      </c>
      <c r="J2" s="22">
        <v>3.0</v>
      </c>
      <c r="K2" s="22">
        <v>5.0</v>
      </c>
      <c r="L2" s="22">
        <v>4.0</v>
      </c>
      <c r="M2" s="22">
        <v>4.0</v>
      </c>
      <c r="N2" s="22">
        <v>6.0</v>
      </c>
      <c r="O2" s="22">
        <v>2.0</v>
      </c>
      <c r="P2" s="22">
        <v>3.0</v>
      </c>
      <c r="Q2" s="22">
        <v>3.0</v>
      </c>
      <c r="R2" s="22">
        <v>5.0</v>
      </c>
      <c r="S2" s="22">
        <v>3.0</v>
      </c>
      <c r="T2" s="22">
        <v>5.0</v>
      </c>
      <c r="U2" s="22">
        <v>2.0</v>
      </c>
      <c r="V2" s="22">
        <v>5.0</v>
      </c>
      <c r="W2" s="22">
        <v>4.0</v>
      </c>
      <c r="X2" s="22">
        <v>4.0</v>
      </c>
      <c r="Y2" s="22">
        <v>3.0</v>
      </c>
      <c r="Z2" s="22">
        <v>6.0</v>
      </c>
      <c r="AA2" s="22">
        <v>2.0</v>
      </c>
      <c r="AB2" s="22">
        <v>1.0</v>
      </c>
      <c r="AC2" s="22">
        <v>3.0</v>
      </c>
      <c r="AD2" s="22" t="s">
        <v>20</v>
      </c>
    </row>
    <row r="3">
      <c r="A3" s="21">
        <v>42704.35108969908</v>
      </c>
      <c r="B3" s="22">
        <v>4.0</v>
      </c>
      <c r="C3" s="22">
        <v>3.0</v>
      </c>
      <c r="D3" s="22">
        <v>4.0</v>
      </c>
      <c r="E3" s="22">
        <v>4.0</v>
      </c>
      <c r="F3" s="22">
        <v>3.0</v>
      </c>
      <c r="G3" s="22">
        <v>5.0</v>
      </c>
      <c r="H3" s="22">
        <v>4.0</v>
      </c>
      <c r="I3" s="22">
        <v>5.0</v>
      </c>
      <c r="J3" s="22">
        <v>6.0</v>
      </c>
      <c r="K3" s="22">
        <v>4.0</v>
      </c>
      <c r="L3" s="22">
        <v>5.0</v>
      </c>
      <c r="M3" s="22">
        <v>4.0</v>
      </c>
      <c r="N3" s="22">
        <v>2.0</v>
      </c>
      <c r="O3" s="22">
        <v>6.0</v>
      </c>
      <c r="P3" s="22">
        <v>4.0</v>
      </c>
      <c r="Q3" s="22">
        <v>4.0</v>
      </c>
      <c r="R3" s="22">
        <v>2.0</v>
      </c>
      <c r="S3" s="22">
        <v>4.0</v>
      </c>
      <c r="T3" s="22">
        <v>4.0</v>
      </c>
      <c r="U3" s="22">
        <v>6.0</v>
      </c>
      <c r="V3" s="22">
        <v>4.0</v>
      </c>
      <c r="W3" s="22">
        <v>4.0</v>
      </c>
      <c r="X3" s="22">
        <v>7.0</v>
      </c>
      <c r="Y3" s="22">
        <v>4.0</v>
      </c>
      <c r="Z3" s="22">
        <v>3.0</v>
      </c>
      <c r="AA3" s="22">
        <v>5.0</v>
      </c>
      <c r="AB3" s="22">
        <v>6.0</v>
      </c>
      <c r="AC3" s="22">
        <v>6.0</v>
      </c>
      <c r="AD3" s="22" t="s">
        <v>22</v>
      </c>
    </row>
    <row r="4">
      <c r="A4" s="21">
        <v>42704.44205136574</v>
      </c>
      <c r="B4" s="22">
        <v>2.0</v>
      </c>
      <c r="C4" s="22">
        <v>6.0</v>
      </c>
      <c r="D4" s="22">
        <v>6.0</v>
      </c>
      <c r="E4" s="22">
        <v>6.0</v>
      </c>
      <c r="F4" s="22">
        <v>3.0</v>
      </c>
      <c r="G4" s="22">
        <v>4.0</v>
      </c>
      <c r="H4" s="22">
        <v>6.0</v>
      </c>
      <c r="I4" s="22">
        <v>6.0</v>
      </c>
      <c r="J4" s="22">
        <v>3.0</v>
      </c>
      <c r="K4" s="22">
        <v>4.0</v>
      </c>
      <c r="L4" s="22">
        <v>4.0</v>
      </c>
      <c r="M4" s="22">
        <v>7.0</v>
      </c>
      <c r="N4" s="22">
        <v>3.0</v>
      </c>
      <c r="O4" s="22">
        <v>4.0</v>
      </c>
      <c r="P4" s="22">
        <v>2.0</v>
      </c>
      <c r="Q4" s="22">
        <v>2.0</v>
      </c>
      <c r="R4" s="22">
        <v>2.0</v>
      </c>
      <c r="S4" s="22">
        <v>4.0</v>
      </c>
      <c r="T4" s="22">
        <v>5.0</v>
      </c>
      <c r="U4" s="22">
        <v>6.0</v>
      </c>
      <c r="V4" s="22">
        <v>3.0</v>
      </c>
      <c r="W4" s="22">
        <v>6.0</v>
      </c>
      <c r="X4" s="22">
        <v>3.0</v>
      </c>
      <c r="Y4" s="22">
        <v>5.0</v>
      </c>
      <c r="Z4" s="22">
        <v>7.0</v>
      </c>
      <c r="AA4" s="22">
        <v>3.0</v>
      </c>
      <c r="AB4" s="22">
        <v>3.0</v>
      </c>
      <c r="AC4" s="22">
        <v>5.0</v>
      </c>
      <c r="AD4" s="22" t="s">
        <v>26</v>
      </c>
    </row>
    <row r="5">
      <c r="A5" s="1">
        <v>42704.50630763889</v>
      </c>
      <c r="B5" s="2">
        <v>4.0</v>
      </c>
      <c r="C5" s="2">
        <v>6.0</v>
      </c>
      <c r="D5" s="2">
        <v>5.0</v>
      </c>
      <c r="E5" s="2">
        <v>6.0</v>
      </c>
      <c r="F5" s="2">
        <v>7.0</v>
      </c>
      <c r="G5" s="2">
        <v>7.0</v>
      </c>
      <c r="H5" s="2">
        <v>5.0</v>
      </c>
      <c r="I5" s="2">
        <v>5.0</v>
      </c>
      <c r="J5" s="2">
        <v>4.0</v>
      </c>
      <c r="K5" s="2">
        <v>4.0</v>
      </c>
      <c r="L5" s="2">
        <v>4.0</v>
      </c>
      <c r="M5" s="2">
        <v>5.0</v>
      </c>
      <c r="N5" s="2">
        <v>5.0</v>
      </c>
      <c r="O5" s="2">
        <v>3.0</v>
      </c>
      <c r="P5" s="2">
        <v>3.0</v>
      </c>
      <c r="Q5" s="2">
        <v>3.0</v>
      </c>
      <c r="R5" s="2">
        <v>6.0</v>
      </c>
      <c r="S5" s="2">
        <v>3.0</v>
      </c>
      <c r="T5" s="2">
        <v>4.0</v>
      </c>
      <c r="U5" s="2">
        <v>3.0</v>
      </c>
      <c r="V5" s="2">
        <v>5.0</v>
      </c>
      <c r="W5" s="2">
        <v>5.0</v>
      </c>
      <c r="X5" s="2">
        <v>5.0</v>
      </c>
      <c r="Y5" s="2">
        <v>2.0</v>
      </c>
      <c r="Z5" s="2">
        <v>6.0</v>
      </c>
      <c r="AA5" s="2">
        <v>2.0</v>
      </c>
      <c r="AB5" s="2">
        <v>2.0</v>
      </c>
      <c r="AC5" s="2">
        <v>2.0</v>
      </c>
      <c r="AD5" s="2" t="s">
        <v>30</v>
      </c>
    </row>
    <row r="6">
      <c r="A6" s="1">
        <v>42705.35049024306</v>
      </c>
      <c r="B6" s="2">
        <v>4.0</v>
      </c>
      <c r="C6" s="2">
        <v>6.0</v>
      </c>
      <c r="D6" s="2">
        <v>6.0</v>
      </c>
      <c r="E6" s="2">
        <v>4.0</v>
      </c>
      <c r="F6" s="2">
        <v>5.0</v>
      </c>
      <c r="G6" s="2">
        <v>6.0</v>
      </c>
      <c r="H6" s="2">
        <v>4.0</v>
      </c>
      <c r="I6" s="2">
        <v>6.0</v>
      </c>
      <c r="J6" s="2">
        <v>3.0</v>
      </c>
      <c r="K6" s="2">
        <v>7.0</v>
      </c>
      <c r="L6" s="2">
        <v>3.0</v>
      </c>
      <c r="M6" s="2">
        <v>6.0</v>
      </c>
      <c r="N6" s="2">
        <v>3.0</v>
      </c>
      <c r="O6" s="2">
        <v>3.0</v>
      </c>
      <c r="P6" s="2">
        <v>3.0</v>
      </c>
      <c r="Q6" s="2">
        <v>3.0</v>
      </c>
      <c r="R6" s="2">
        <v>4.0</v>
      </c>
      <c r="S6" s="2">
        <v>5.0</v>
      </c>
      <c r="T6" s="2">
        <v>4.0</v>
      </c>
      <c r="U6" s="2">
        <v>5.0</v>
      </c>
      <c r="V6" s="2">
        <v>3.0</v>
      </c>
      <c r="W6" s="2">
        <v>4.0</v>
      </c>
      <c r="X6" s="2">
        <v>4.0</v>
      </c>
      <c r="Y6" s="2">
        <v>5.0</v>
      </c>
      <c r="Z6" s="2">
        <v>5.0</v>
      </c>
      <c r="AA6" s="2">
        <v>4.0</v>
      </c>
      <c r="AB6" s="2">
        <v>4.0</v>
      </c>
      <c r="AC6" s="2">
        <v>3.0</v>
      </c>
      <c r="AD6" s="2" t="s">
        <v>32</v>
      </c>
    </row>
    <row r="7">
      <c r="A7" s="1">
        <v>42705.40832605324</v>
      </c>
      <c r="B7" s="2">
        <v>2.0</v>
      </c>
      <c r="C7" s="2">
        <v>4.0</v>
      </c>
      <c r="D7" s="2">
        <v>6.0</v>
      </c>
      <c r="E7" s="2">
        <v>5.0</v>
      </c>
      <c r="F7" s="2">
        <v>6.0</v>
      </c>
      <c r="G7" s="2">
        <v>7.0</v>
      </c>
      <c r="H7" s="2">
        <v>6.0</v>
      </c>
      <c r="I7" s="2">
        <v>5.0</v>
      </c>
      <c r="J7" s="2">
        <v>5.0</v>
      </c>
      <c r="K7" s="2">
        <v>6.0</v>
      </c>
      <c r="L7" s="2">
        <v>4.0</v>
      </c>
      <c r="M7" s="2">
        <v>7.0</v>
      </c>
      <c r="N7" s="2">
        <v>6.0</v>
      </c>
      <c r="O7" s="2">
        <v>3.0</v>
      </c>
      <c r="P7" s="2">
        <v>2.0</v>
      </c>
      <c r="Q7" s="2">
        <v>2.0</v>
      </c>
      <c r="R7" s="2">
        <v>3.0</v>
      </c>
      <c r="S7" s="2">
        <v>3.0</v>
      </c>
      <c r="T7" s="2">
        <v>4.0</v>
      </c>
      <c r="U7" s="2">
        <v>5.0</v>
      </c>
      <c r="V7" s="2">
        <v>5.0</v>
      </c>
      <c r="W7" s="2">
        <v>5.0</v>
      </c>
      <c r="X7" s="2">
        <v>6.0</v>
      </c>
      <c r="Y7" s="2">
        <v>2.0</v>
      </c>
      <c r="Z7" s="2">
        <v>6.0</v>
      </c>
      <c r="AA7" s="2">
        <v>2.0</v>
      </c>
      <c r="AB7" s="2">
        <v>3.0</v>
      </c>
      <c r="AC7" s="2">
        <v>2.0</v>
      </c>
      <c r="AD7" s="2" t="s">
        <v>34</v>
      </c>
    </row>
    <row r="8">
      <c r="A8" s="1">
        <v>42706.154635115745</v>
      </c>
      <c r="B8" s="2">
        <v>4.0</v>
      </c>
      <c r="C8" s="2">
        <v>6.0</v>
      </c>
      <c r="D8" s="2">
        <v>6.0</v>
      </c>
      <c r="E8" s="2">
        <v>7.0</v>
      </c>
      <c r="F8" s="2">
        <v>7.0</v>
      </c>
      <c r="G8" s="2">
        <v>7.0</v>
      </c>
      <c r="H8" s="2">
        <v>4.0</v>
      </c>
      <c r="I8" s="2">
        <v>2.0</v>
      </c>
      <c r="J8" s="2">
        <v>5.0</v>
      </c>
      <c r="K8" s="2">
        <v>7.0</v>
      </c>
      <c r="L8" s="2">
        <v>4.0</v>
      </c>
      <c r="M8" s="2">
        <v>6.0</v>
      </c>
      <c r="N8" s="2">
        <v>7.0</v>
      </c>
      <c r="O8" s="2">
        <v>1.0</v>
      </c>
      <c r="P8" s="2">
        <v>3.0</v>
      </c>
      <c r="Q8" s="2">
        <v>2.0</v>
      </c>
      <c r="R8" s="2">
        <v>7.0</v>
      </c>
      <c r="S8" s="2">
        <v>3.0</v>
      </c>
      <c r="T8" s="2">
        <v>5.0</v>
      </c>
      <c r="U8" s="2">
        <v>1.0</v>
      </c>
      <c r="V8" s="2">
        <v>4.0</v>
      </c>
      <c r="W8" s="2">
        <v>5.0</v>
      </c>
      <c r="X8" s="2">
        <v>6.0</v>
      </c>
      <c r="Y8" s="2">
        <v>2.0</v>
      </c>
      <c r="Z8" s="2">
        <v>7.0</v>
      </c>
      <c r="AA8" s="2">
        <v>3.0</v>
      </c>
      <c r="AB8" s="2">
        <v>3.0</v>
      </c>
      <c r="AC8" s="2">
        <v>3.0</v>
      </c>
      <c r="AD8" s="2" t="s">
        <v>37</v>
      </c>
    </row>
    <row r="9">
      <c r="A9" s="1">
        <v>42706.16055148148</v>
      </c>
      <c r="B9" s="2">
        <v>2.0</v>
      </c>
      <c r="C9" s="2">
        <v>6.0</v>
      </c>
      <c r="D9" s="2">
        <v>7.0</v>
      </c>
      <c r="E9" s="2">
        <v>7.0</v>
      </c>
      <c r="F9" s="2">
        <v>7.0</v>
      </c>
      <c r="G9" s="2">
        <v>7.0</v>
      </c>
      <c r="H9" s="2">
        <v>1.0</v>
      </c>
      <c r="I9" s="2">
        <v>4.0</v>
      </c>
      <c r="J9" s="2">
        <v>4.0</v>
      </c>
      <c r="K9" s="2">
        <v>5.0</v>
      </c>
      <c r="L9" s="2">
        <v>5.0</v>
      </c>
      <c r="M9" s="2">
        <v>5.0</v>
      </c>
      <c r="N9" s="2">
        <v>6.0</v>
      </c>
      <c r="O9" s="2">
        <v>4.0</v>
      </c>
      <c r="P9" s="2">
        <v>2.0</v>
      </c>
      <c r="Q9" s="2">
        <v>2.0</v>
      </c>
      <c r="R9" s="2">
        <v>6.0</v>
      </c>
      <c r="S9" s="2">
        <v>2.0</v>
      </c>
      <c r="T9" s="2">
        <v>4.0</v>
      </c>
      <c r="U9" s="2">
        <v>4.0</v>
      </c>
      <c r="V9" s="2">
        <v>4.0</v>
      </c>
      <c r="W9" s="2">
        <v>4.0</v>
      </c>
      <c r="X9" s="2">
        <v>7.0</v>
      </c>
      <c r="Y9" s="2">
        <v>2.0</v>
      </c>
      <c r="Z9" s="2">
        <v>4.0</v>
      </c>
      <c r="AA9" s="2">
        <v>4.0</v>
      </c>
      <c r="AB9" s="2">
        <v>4.0</v>
      </c>
      <c r="AC9" s="2">
        <v>2.0</v>
      </c>
      <c r="AD9" s="2" t="s">
        <v>40</v>
      </c>
    </row>
    <row r="10">
      <c r="A10" s="1">
        <v>42706.16970403935</v>
      </c>
      <c r="B10" s="2">
        <v>1.0</v>
      </c>
      <c r="C10" s="2">
        <v>6.0</v>
      </c>
      <c r="D10" s="2">
        <v>5.0</v>
      </c>
      <c r="E10" s="2">
        <v>5.0</v>
      </c>
      <c r="F10" s="2">
        <v>4.0</v>
      </c>
      <c r="G10" s="2">
        <v>5.0</v>
      </c>
      <c r="H10" s="2">
        <v>6.0</v>
      </c>
      <c r="I10" s="2">
        <v>4.0</v>
      </c>
      <c r="J10" s="2">
        <v>6.0</v>
      </c>
      <c r="K10" s="2">
        <v>6.0</v>
      </c>
      <c r="L10" s="2">
        <v>6.0</v>
      </c>
      <c r="M10" s="2">
        <v>5.0</v>
      </c>
      <c r="N10" s="2">
        <v>6.0</v>
      </c>
      <c r="O10" s="2">
        <v>3.0</v>
      </c>
      <c r="P10" s="2">
        <v>5.0</v>
      </c>
      <c r="Q10" s="2">
        <v>4.0</v>
      </c>
      <c r="R10" s="2">
        <v>6.0</v>
      </c>
      <c r="S10" s="2">
        <v>3.0</v>
      </c>
      <c r="T10" s="2">
        <v>5.0</v>
      </c>
      <c r="U10" s="2">
        <v>2.0</v>
      </c>
      <c r="V10" s="2">
        <v>4.0</v>
      </c>
      <c r="W10" s="2">
        <v>5.0</v>
      </c>
      <c r="X10" s="2">
        <v>6.0</v>
      </c>
      <c r="Y10" s="2">
        <v>3.0</v>
      </c>
      <c r="Z10" s="2">
        <v>5.0</v>
      </c>
      <c r="AA10" s="2">
        <v>3.0</v>
      </c>
      <c r="AB10" s="2">
        <v>3.0</v>
      </c>
      <c r="AC10" s="2">
        <v>2.0</v>
      </c>
      <c r="AD10" s="2" t="s">
        <v>42</v>
      </c>
    </row>
    <row r="11">
      <c r="A11" s="1">
        <v>42706.41787109953</v>
      </c>
      <c r="B11" s="2">
        <v>3.0</v>
      </c>
      <c r="C11" s="2">
        <v>1.0</v>
      </c>
      <c r="D11" s="2">
        <v>5.0</v>
      </c>
      <c r="E11" s="2">
        <v>6.0</v>
      </c>
      <c r="F11" s="2">
        <v>4.0</v>
      </c>
      <c r="G11" s="2">
        <v>5.0</v>
      </c>
      <c r="H11" s="2">
        <v>4.0</v>
      </c>
      <c r="I11" s="2">
        <v>3.0</v>
      </c>
      <c r="J11" s="2">
        <v>5.0</v>
      </c>
      <c r="K11" s="2">
        <v>7.0</v>
      </c>
      <c r="L11" s="2">
        <v>4.0</v>
      </c>
      <c r="M11" s="2">
        <v>7.0</v>
      </c>
      <c r="N11" s="2">
        <v>7.0</v>
      </c>
      <c r="O11" s="2">
        <v>1.0</v>
      </c>
      <c r="P11" s="2">
        <v>4.0</v>
      </c>
      <c r="Q11" s="2">
        <v>4.0</v>
      </c>
      <c r="R11" s="2">
        <v>6.0</v>
      </c>
      <c r="S11" s="2">
        <v>4.0</v>
      </c>
      <c r="T11" s="2">
        <v>4.0</v>
      </c>
      <c r="U11" s="2">
        <v>3.0</v>
      </c>
      <c r="V11" s="2">
        <v>2.0</v>
      </c>
      <c r="W11" s="2">
        <v>5.0</v>
      </c>
      <c r="X11" s="2">
        <v>4.0</v>
      </c>
      <c r="Y11" s="2">
        <v>3.0</v>
      </c>
      <c r="Z11" s="2">
        <v>7.0</v>
      </c>
      <c r="AA11" s="2">
        <v>2.0</v>
      </c>
      <c r="AB11" s="2">
        <v>6.0</v>
      </c>
      <c r="AC11" s="2">
        <v>3.0</v>
      </c>
      <c r="AD11" s="2" t="s">
        <v>46</v>
      </c>
    </row>
    <row r="12">
      <c r="A12" s="1">
        <v>42706.42366487268</v>
      </c>
      <c r="B12" s="2">
        <v>3.0</v>
      </c>
      <c r="C12" s="2">
        <v>7.0</v>
      </c>
      <c r="D12" s="2">
        <v>7.0</v>
      </c>
      <c r="E12" s="2">
        <v>6.0</v>
      </c>
      <c r="F12" s="2">
        <v>6.0</v>
      </c>
      <c r="G12" s="2">
        <v>6.0</v>
      </c>
      <c r="H12" s="2">
        <v>7.0</v>
      </c>
      <c r="I12" s="2">
        <v>1.0</v>
      </c>
      <c r="J12" s="2">
        <v>4.0</v>
      </c>
      <c r="K12" s="2">
        <v>6.0</v>
      </c>
      <c r="L12" s="2">
        <v>5.0</v>
      </c>
      <c r="M12" s="2">
        <v>7.0</v>
      </c>
      <c r="N12" s="2">
        <v>7.0</v>
      </c>
      <c r="O12" s="2">
        <v>1.0</v>
      </c>
      <c r="P12" s="2">
        <v>2.0</v>
      </c>
      <c r="Q12" s="2">
        <v>1.0</v>
      </c>
      <c r="R12" s="2">
        <v>3.0</v>
      </c>
      <c r="S12" s="2">
        <v>2.0</v>
      </c>
      <c r="T12" s="2">
        <v>6.0</v>
      </c>
      <c r="U12" s="2">
        <v>1.0</v>
      </c>
      <c r="V12" s="2">
        <v>1.0</v>
      </c>
      <c r="W12" s="2">
        <v>3.0</v>
      </c>
      <c r="X12" s="2">
        <v>6.0</v>
      </c>
      <c r="Y12" s="2">
        <v>1.0</v>
      </c>
      <c r="Z12" s="2">
        <v>7.0</v>
      </c>
      <c r="AA12" s="2">
        <v>1.0</v>
      </c>
      <c r="AB12" s="2">
        <v>1.0</v>
      </c>
      <c r="AC12" s="2">
        <v>1.0</v>
      </c>
      <c r="AD12" s="2" t="s">
        <v>44</v>
      </c>
    </row>
    <row r="13">
      <c r="A13" s="1">
        <v>42706.43020494213</v>
      </c>
      <c r="B13" s="2">
        <v>4.0</v>
      </c>
      <c r="C13" s="2">
        <v>7.0</v>
      </c>
      <c r="D13" s="2">
        <v>5.0</v>
      </c>
      <c r="E13" s="2">
        <v>5.0</v>
      </c>
      <c r="F13" s="2">
        <v>7.0</v>
      </c>
      <c r="G13" s="2">
        <v>7.0</v>
      </c>
      <c r="H13" s="2">
        <v>7.0</v>
      </c>
      <c r="I13" s="2">
        <v>5.0</v>
      </c>
      <c r="J13" s="2">
        <v>6.0</v>
      </c>
      <c r="K13" s="2">
        <v>6.0</v>
      </c>
      <c r="L13" s="2">
        <v>6.0</v>
      </c>
      <c r="M13" s="2">
        <v>4.0</v>
      </c>
      <c r="N13" s="2">
        <v>7.0</v>
      </c>
      <c r="O13" s="2">
        <v>4.0</v>
      </c>
      <c r="P13" s="2">
        <v>3.0</v>
      </c>
      <c r="Q13" s="2">
        <v>3.0</v>
      </c>
      <c r="R13" s="2">
        <v>6.0</v>
      </c>
      <c r="S13" s="2">
        <v>4.0</v>
      </c>
      <c r="T13" s="2">
        <v>6.0</v>
      </c>
      <c r="U13" s="2">
        <v>2.0</v>
      </c>
      <c r="V13" s="2">
        <v>7.0</v>
      </c>
      <c r="W13" s="2">
        <v>4.0</v>
      </c>
      <c r="X13" s="2">
        <v>4.0</v>
      </c>
      <c r="Y13" s="2">
        <v>4.0</v>
      </c>
      <c r="Z13" s="2">
        <v>6.0</v>
      </c>
      <c r="AA13" s="2">
        <v>2.0</v>
      </c>
      <c r="AB13" s="2">
        <v>2.0</v>
      </c>
      <c r="AC13" s="2">
        <v>2.0</v>
      </c>
      <c r="AD13" s="2" t="s">
        <v>49</v>
      </c>
    </row>
    <row r="14">
      <c r="A14" s="1">
        <v>42706.43490133102</v>
      </c>
      <c r="B14" s="2">
        <v>2.0</v>
      </c>
      <c r="C14" s="2">
        <v>7.0</v>
      </c>
      <c r="D14" s="2">
        <v>7.0</v>
      </c>
      <c r="E14" s="2">
        <v>7.0</v>
      </c>
      <c r="F14" s="2">
        <v>5.0</v>
      </c>
      <c r="G14" s="2">
        <v>7.0</v>
      </c>
      <c r="H14" s="2">
        <v>6.0</v>
      </c>
      <c r="I14" s="2">
        <v>6.0</v>
      </c>
      <c r="J14" s="2">
        <v>6.0</v>
      </c>
      <c r="K14" s="2">
        <v>2.0</v>
      </c>
      <c r="L14" s="2">
        <v>6.0</v>
      </c>
      <c r="M14" s="2">
        <v>2.0</v>
      </c>
      <c r="N14" s="2">
        <v>6.0</v>
      </c>
      <c r="O14" s="2">
        <v>4.0</v>
      </c>
      <c r="P14" s="2">
        <v>4.0</v>
      </c>
      <c r="Q14" s="2">
        <v>4.0</v>
      </c>
      <c r="R14" s="2">
        <v>7.0</v>
      </c>
      <c r="S14" s="2">
        <v>3.0</v>
      </c>
      <c r="T14" s="2">
        <v>6.0</v>
      </c>
      <c r="U14" s="2">
        <v>2.0</v>
      </c>
      <c r="V14" s="2">
        <v>4.0</v>
      </c>
      <c r="W14" s="2">
        <v>2.0</v>
      </c>
      <c r="X14" s="2">
        <v>7.0</v>
      </c>
      <c r="Y14" s="2">
        <v>1.0</v>
      </c>
      <c r="Z14" s="2">
        <v>1.0</v>
      </c>
      <c r="AA14" s="2">
        <v>1.0</v>
      </c>
      <c r="AB14" s="2">
        <v>1.0</v>
      </c>
      <c r="AC14" s="2">
        <v>1.0</v>
      </c>
      <c r="AD14" s="2" t="s">
        <v>53</v>
      </c>
    </row>
    <row r="29">
      <c r="A29" s="55" t="s">
        <v>117</v>
      </c>
      <c r="B29" s="82">
        <f t="shared" ref="B29:AC29" si="1">AVERAGE(B5:B14)</f>
        <v>2.9</v>
      </c>
      <c r="C29" s="82">
        <f t="shared" si="1"/>
        <v>5.6</v>
      </c>
      <c r="D29" s="82">
        <f t="shared" si="1"/>
        <v>5.9</v>
      </c>
      <c r="E29" s="82">
        <f t="shared" si="1"/>
        <v>5.8</v>
      </c>
      <c r="F29" s="82">
        <f t="shared" si="1"/>
        <v>5.8</v>
      </c>
      <c r="G29" s="82">
        <f t="shared" si="1"/>
        <v>6.4</v>
      </c>
      <c r="H29" s="82">
        <f t="shared" si="1"/>
        <v>5</v>
      </c>
      <c r="I29" s="82">
        <f t="shared" si="1"/>
        <v>4.1</v>
      </c>
      <c r="J29" s="82">
        <f t="shared" si="1"/>
        <v>4.8</v>
      </c>
      <c r="K29" s="82">
        <f t="shared" si="1"/>
        <v>5.6</v>
      </c>
      <c r="L29" s="82">
        <f t="shared" si="1"/>
        <v>4.7</v>
      </c>
      <c r="M29" s="82">
        <f t="shared" si="1"/>
        <v>5.4</v>
      </c>
      <c r="N29" s="82">
        <f t="shared" si="1"/>
        <v>6</v>
      </c>
      <c r="O29" s="82">
        <f t="shared" si="1"/>
        <v>2.7</v>
      </c>
      <c r="P29" s="82">
        <f t="shared" si="1"/>
        <v>3.1</v>
      </c>
      <c r="Q29" s="82">
        <f t="shared" si="1"/>
        <v>2.8</v>
      </c>
      <c r="R29" s="82">
        <f t="shared" si="1"/>
        <v>5.4</v>
      </c>
      <c r="S29" s="82">
        <f t="shared" si="1"/>
        <v>3.2</v>
      </c>
      <c r="T29" s="82">
        <f t="shared" si="1"/>
        <v>4.8</v>
      </c>
      <c r="U29" s="82">
        <f t="shared" si="1"/>
        <v>2.8</v>
      </c>
      <c r="V29" s="82">
        <f t="shared" si="1"/>
        <v>3.9</v>
      </c>
      <c r="W29" s="82">
        <f t="shared" si="1"/>
        <v>4.2</v>
      </c>
      <c r="X29" s="82">
        <f t="shared" si="1"/>
        <v>5.5</v>
      </c>
      <c r="Y29" s="82">
        <f t="shared" si="1"/>
        <v>2.5</v>
      </c>
      <c r="Z29" s="82">
        <f t="shared" si="1"/>
        <v>5.4</v>
      </c>
      <c r="AA29" s="82">
        <f t="shared" si="1"/>
        <v>2.4</v>
      </c>
      <c r="AB29" s="82">
        <f t="shared" si="1"/>
        <v>2.9</v>
      </c>
      <c r="AC29" s="82">
        <f t="shared" si="1"/>
        <v>2.1</v>
      </c>
    </row>
    <row r="30">
      <c r="A30" s="55" t="s">
        <v>118</v>
      </c>
      <c r="B30" s="84">
        <f t="shared" ref="B30:AC30" si="2">STDEV(B5,B14)</f>
        <v>1.414213562</v>
      </c>
      <c r="C30" s="84">
        <f t="shared" si="2"/>
        <v>0.7071067812</v>
      </c>
      <c r="D30" s="84">
        <f t="shared" si="2"/>
        <v>1.414213562</v>
      </c>
      <c r="E30" s="84">
        <f t="shared" si="2"/>
        <v>0.7071067812</v>
      </c>
      <c r="F30" s="84">
        <f t="shared" si="2"/>
        <v>1.414213562</v>
      </c>
      <c r="G30" s="84">
        <f t="shared" si="2"/>
        <v>0</v>
      </c>
      <c r="H30" s="84">
        <f t="shared" si="2"/>
        <v>0.7071067812</v>
      </c>
      <c r="I30" s="84">
        <f t="shared" si="2"/>
        <v>0.7071067812</v>
      </c>
      <c r="J30" s="84">
        <f t="shared" si="2"/>
        <v>1.414213562</v>
      </c>
      <c r="K30" s="84">
        <f t="shared" si="2"/>
        <v>1.414213562</v>
      </c>
      <c r="L30" s="84">
        <f t="shared" si="2"/>
        <v>1.414213562</v>
      </c>
      <c r="M30" s="84">
        <f t="shared" si="2"/>
        <v>2.121320344</v>
      </c>
      <c r="N30" s="84">
        <f t="shared" si="2"/>
        <v>0.7071067812</v>
      </c>
      <c r="O30" s="84">
        <f t="shared" si="2"/>
        <v>0.7071067812</v>
      </c>
      <c r="P30" s="84">
        <f t="shared" si="2"/>
        <v>0.7071067812</v>
      </c>
      <c r="Q30" s="84">
        <f t="shared" si="2"/>
        <v>0.7071067812</v>
      </c>
      <c r="R30" s="84">
        <f t="shared" si="2"/>
        <v>0.7071067812</v>
      </c>
      <c r="S30" s="84">
        <f t="shared" si="2"/>
        <v>0</v>
      </c>
      <c r="T30" s="84">
        <f t="shared" si="2"/>
        <v>1.414213562</v>
      </c>
      <c r="U30" s="84">
        <f t="shared" si="2"/>
        <v>0.7071067812</v>
      </c>
      <c r="V30" s="84">
        <f t="shared" si="2"/>
        <v>0.7071067812</v>
      </c>
      <c r="W30" s="84">
        <f t="shared" si="2"/>
        <v>2.121320344</v>
      </c>
      <c r="X30" s="84">
        <f t="shared" si="2"/>
        <v>1.414213562</v>
      </c>
      <c r="Y30" s="84">
        <f t="shared" si="2"/>
        <v>0.7071067812</v>
      </c>
      <c r="Z30" s="84">
        <f t="shared" si="2"/>
        <v>3.535533906</v>
      </c>
      <c r="AA30" s="84">
        <f t="shared" si="2"/>
        <v>0.7071067812</v>
      </c>
      <c r="AB30" s="84">
        <f t="shared" si="2"/>
        <v>0.7071067812</v>
      </c>
      <c r="AC30" s="84">
        <f t="shared" si="2"/>
        <v>0.7071067812</v>
      </c>
    </row>
    <row r="31">
      <c r="A31" s="55" t="s">
        <v>119</v>
      </c>
      <c r="B31" s="93" t="s">
        <v>123</v>
      </c>
      <c r="C31" s="94" t="s">
        <v>122</v>
      </c>
      <c r="D31" s="93" t="s">
        <v>123</v>
      </c>
      <c r="E31" s="93" t="s">
        <v>123</v>
      </c>
      <c r="F31" s="93" t="s">
        <v>125</v>
      </c>
      <c r="G31" s="93" t="s">
        <v>125</v>
      </c>
      <c r="H31" s="93" t="s">
        <v>124</v>
      </c>
      <c r="I31" s="93" t="s">
        <v>124</v>
      </c>
      <c r="J31" s="93" t="s">
        <v>123</v>
      </c>
      <c r="K31" s="93" t="s">
        <v>124</v>
      </c>
      <c r="L31" s="93" t="s">
        <v>124</v>
      </c>
      <c r="M31" s="93" t="s">
        <v>124</v>
      </c>
      <c r="N31" s="93" t="s">
        <v>122</v>
      </c>
      <c r="O31" s="93" t="s">
        <v>122</v>
      </c>
      <c r="P31" s="93" t="s">
        <v>123</v>
      </c>
      <c r="Q31" s="93" t="s">
        <v>125</v>
      </c>
      <c r="R31" s="93" t="s">
        <v>122</v>
      </c>
      <c r="S31" s="93" t="s">
        <v>125</v>
      </c>
      <c r="T31" s="93" t="s">
        <v>125</v>
      </c>
      <c r="U31" s="93" t="s">
        <v>122</v>
      </c>
      <c r="V31" s="93" t="s">
        <v>123</v>
      </c>
      <c r="W31" s="93" t="s">
        <v>124</v>
      </c>
      <c r="X31" s="93" t="s">
        <v>123</v>
      </c>
      <c r="Y31" s="93" t="s">
        <v>122</v>
      </c>
      <c r="Z31" s="93" t="s">
        <v>124</v>
      </c>
      <c r="AA31" s="93" t="s">
        <v>125</v>
      </c>
      <c r="AB31" s="93" t="s">
        <v>122</v>
      </c>
      <c r="AC31" s="93" t="s">
        <v>125</v>
      </c>
    </row>
    <row r="33">
      <c r="A33" s="2" t="s">
        <v>192</v>
      </c>
    </row>
    <row r="34">
      <c r="A34" s="95" t="s">
        <v>119</v>
      </c>
      <c r="B34" s="95" t="s">
        <v>117</v>
      </c>
      <c r="C34" s="95" t="s">
        <v>118</v>
      </c>
      <c r="G34" s="75" t="s">
        <v>120</v>
      </c>
      <c r="H34" s="76"/>
    </row>
    <row r="35">
      <c r="A35" s="95" t="s">
        <v>122</v>
      </c>
      <c r="B35" s="96">
        <f>AVERAGE(C29,N29,O29,R29,U29,Y29,AB29)</f>
        <v>3.985714286</v>
      </c>
      <c r="C35" s="96">
        <f>AVERAGE(C30,N30,O30,R30,U30,Y30,AB30)</f>
        <v>0.7071067812</v>
      </c>
      <c r="G35" s="75" t="s">
        <v>119</v>
      </c>
      <c r="H35" s="75" t="s">
        <v>121</v>
      </c>
    </row>
    <row r="36">
      <c r="A36" s="95" t="s">
        <v>123</v>
      </c>
      <c r="B36" s="96">
        <f>AVERAGE(B29,D29,E29,J29,P29,V29,X29,D70)</f>
        <v>4.4875</v>
      </c>
      <c r="C36" s="97">
        <f>AVERAGE(B30,D30,E30,J30,P30,V30,X30,D70)</f>
        <v>1.472271824</v>
      </c>
      <c r="G36" s="75"/>
      <c r="H36" s="75"/>
    </row>
    <row r="37">
      <c r="A37" s="95" t="s">
        <v>124</v>
      </c>
      <c r="B37" s="96">
        <f>AVERAGE(H29,I29,K29,L29,M29,W29,Z29)</f>
        <v>4.914285714</v>
      </c>
      <c r="C37" s="96">
        <f>AVERAGE(H30,I30,K30,L30,M30,W30,Z30)</f>
        <v>1.717259326</v>
      </c>
      <c r="G37" s="79" t="s">
        <v>122</v>
      </c>
      <c r="H37" s="80">
        <f t="shared" ref="H37:H40" si="3">B35-4</f>
        <v>-0.01428571429</v>
      </c>
    </row>
    <row r="38">
      <c r="A38" s="95" t="s">
        <v>125</v>
      </c>
      <c r="B38" s="96">
        <f>AVERAGE(F29,G29,Q29,S29,T29,AA29,AC29)</f>
        <v>3.928571429</v>
      </c>
      <c r="C38" s="96">
        <f>AVERAGE(F30,G30,Q30,S30,T30,AA30,AC30)</f>
        <v>0.7071067812</v>
      </c>
      <c r="G38" s="79" t="s">
        <v>123</v>
      </c>
      <c r="H38" s="80">
        <f t="shared" si="3"/>
        <v>0.4875</v>
      </c>
    </row>
    <row r="39">
      <c r="G39" s="79" t="s">
        <v>124</v>
      </c>
      <c r="H39" s="80">
        <f t="shared" si="3"/>
        <v>0.9142857143</v>
      </c>
    </row>
    <row r="40">
      <c r="A40" s="81" t="s">
        <v>119</v>
      </c>
      <c r="B40" s="81" t="s">
        <v>126</v>
      </c>
      <c r="C40" s="81" t="s">
        <v>127</v>
      </c>
      <c r="G40" s="79" t="s">
        <v>125</v>
      </c>
      <c r="H40" s="80">
        <f t="shared" si="3"/>
        <v>-0.07142857143</v>
      </c>
    </row>
    <row r="41">
      <c r="A41" s="26" t="s">
        <v>123</v>
      </c>
      <c r="B41" s="26" t="s">
        <v>157</v>
      </c>
      <c r="C41" s="26" t="s">
        <v>158</v>
      </c>
    </row>
    <row r="42">
      <c r="A42" s="26" t="s">
        <v>122</v>
      </c>
      <c r="B42" s="26" t="s">
        <v>183</v>
      </c>
      <c r="C42" s="26" t="s">
        <v>184</v>
      </c>
    </row>
    <row r="43">
      <c r="A43" s="26" t="s">
        <v>123</v>
      </c>
      <c r="B43" s="26" t="s">
        <v>159</v>
      </c>
      <c r="C43" s="26" t="s">
        <v>160</v>
      </c>
      <c r="G43" s="79" t="s">
        <v>132</v>
      </c>
      <c r="H43" s="80">
        <f>H38+H39</f>
        <v>1.401785714</v>
      </c>
    </row>
    <row r="44">
      <c r="A44" s="26" t="s">
        <v>123</v>
      </c>
      <c r="B44" s="26" t="s">
        <v>153</v>
      </c>
      <c r="C44" s="26" t="s">
        <v>154</v>
      </c>
      <c r="G44" s="79" t="s">
        <v>122</v>
      </c>
      <c r="H44" s="80">
        <f>H37</f>
        <v>-0.01428571429</v>
      </c>
    </row>
    <row r="45">
      <c r="A45" s="26" t="s">
        <v>125</v>
      </c>
      <c r="B45" s="26" t="s">
        <v>141</v>
      </c>
      <c r="C45" s="26" t="s">
        <v>142</v>
      </c>
    </row>
    <row r="46">
      <c r="A46" s="26" t="s">
        <v>125</v>
      </c>
      <c r="B46" s="26" t="s">
        <v>161</v>
      </c>
      <c r="C46" s="26" t="s">
        <v>162</v>
      </c>
    </row>
    <row r="47">
      <c r="A47" s="26" t="s">
        <v>124</v>
      </c>
      <c r="B47" s="26" t="s">
        <v>175</v>
      </c>
      <c r="C47" s="26" t="s">
        <v>176</v>
      </c>
    </row>
    <row r="48">
      <c r="A48" s="26" t="s">
        <v>124</v>
      </c>
      <c r="B48" s="26" t="s">
        <v>177</v>
      </c>
      <c r="C48" s="26" t="s">
        <v>178</v>
      </c>
    </row>
    <row r="49">
      <c r="A49" s="26" t="s">
        <v>123</v>
      </c>
      <c r="B49" s="26" t="s">
        <v>155</v>
      </c>
      <c r="C49" s="26" t="s">
        <v>156</v>
      </c>
    </row>
    <row r="50">
      <c r="A50" s="26" t="s">
        <v>124</v>
      </c>
      <c r="B50" s="26" t="s">
        <v>135</v>
      </c>
      <c r="C50" s="26" t="s">
        <v>136</v>
      </c>
    </row>
    <row r="51">
      <c r="A51" s="26" t="s">
        <v>124</v>
      </c>
      <c r="B51" s="26" t="s">
        <v>163</v>
      </c>
      <c r="C51" s="26" t="s">
        <v>164</v>
      </c>
    </row>
    <row r="52">
      <c r="A52" s="26" t="s">
        <v>124</v>
      </c>
      <c r="B52" s="26" t="s">
        <v>173</v>
      </c>
      <c r="C52" s="26" t="s">
        <v>174</v>
      </c>
    </row>
    <row r="53">
      <c r="A53" s="26" t="s">
        <v>122</v>
      </c>
      <c r="B53" s="26" t="s">
        <v>167</v>
      </c>
      <c r="C53" s="26" t="s">
        <v>168</v>
      </c>
    </row>
    <row r="54">
      <c r="A54" s="26" t="s">
        <v>122</v>
      </c>
      <c r="B54" s="26" t="s">
        <v>151</v>
      </c>
      <c r="C54" s="26" t="s">
        <v>152</v>
      </c>
    </row>
    <row r="55">
      <c r="A55" s="26" t="s">
        <v>123</v>
      </c>
      <c r="B55" s="26" t="s">
        <v>149</v>
      </c>
      <c r="C55" s="26" t="s">
        <v>150</v>
      </c>
    </row>
    <row r="56">
      <c r="A56" s="26" t="s">
        <v>125</v>
      </c>
      <c r="B56" s="26" t="s">
        <v>145</v>
      </c>
      <c r="C56" s="26" t="s">
        <v>146</v>
      </c>
    </row>
    <row r="57">
      <c r="A57" s="26" t="s">
        <v>122</v>
      </c>
      <c r="B57" s="26" t="s">
        <v>147</v>
      </c>
      <c r="C57" s="26" t="s">
        <v>148</v>
      </c>
    </row>
    <row r="58">
      <c r="A58" s="26" t="s">
        <v>125</v>
      </c>
      <c r="B58" s="26" t="s">
        <v>179</v>
      </c>
      <c r="C58" s="26" t="s">
        <v>180</v>
      </c>
    </row>
    <row r="59">
      <c r="A59" s="26" t="s">
        <v>125</v>
      </c>
      <c r="B59" s="26" t="s">
        <v>169</v>
      </c>
      <c r="C59" s="26" t="s">
        <v>170</v>
      </c>
    </row>
    <row r="60">
      <c r="A60" s="26" t="s">
        <v>122</v>
      </c>
      <c r="B60" s="26" t="s">
        <v>137</v>
      </c>
      <c r="C60" s="26" t="s">
        <v>138</v>
      </c>
    </row>
    <row r="61">
      <c r="A61" s="26" t="s">
        <v>123</v>
      </c>
      <c r="B61" s="26" t="s">
        <v>139</v>
      </c>
      <c r="C61" s="26" t="s">
        <v>140</v>
      </c>
    </row>
    <row r="62">
      <c r="A62" s="26" t="s">
        <v>124</v>
      </c>
      <c r="B62" s="26" t="s">
        <v>171</v>
      </c>
      <c r="C62" s="26" t="s">
        <v>172</v>
      </c>
    </row>
    <row r="63">
      <c r="A63" s="26" t="s">
        <v>123</v>
      </c>
      <c r="B63" s="26" t="s">
        <v>130</v>
      </c>
      <c r="C63" s="26" t="s">
        <v>131</v>
      </c>
    </row>
    <row r="64">
      <c r="A64" s="26" t="s">
        <v>122</v>
      </c>
      <c r="B64" s="26" t="s">
        <v>128</v>
      </c>
      <c r="C64" s="26" t="s">
        <v>129</v>
      </c>
    </row>
    <row r="65">
      <c r="A65" s="26" t="s">
        <v>124</v>
      </c>
      <c r="B65" s="26" t="s">
        <v>181</v>
      </c>
      <c r="C65" s="26" t="s">
        <v>182</v>
      </c>
    </row>
    <row r="66">
      <c r="A66" s="26" t="s">
        <v>125</v>
      </c>
      <c r="B66" s="26" t="s">
        <v>165</v>
      </c>
      <c r="C66" s="26" t="s">
        <v>166</v>
      </c>
    </row>
    <row r="67">
      <c r="A67" s="26" t="s">
        <v>122</v>
      </c>
      <c r="B67" s="26" t="s">
        <v>143</v>
      </c>
      <c r="C67" s="26" t="s">
        <v>144</v>
      </c>
    </row>
    <row r="68">
      <c r="A68" s="26" t="s">
        <v>125</v>
      </c>
      <c r="B68" s="26" t="s">
        <v>133</v>
      </c>
      <c r="C68" s="26" t="s">
        <v>134</v>
      </c>
    </row>
    <row r="70">
      <c r="A70" s="83" t="s">
        <v>123</v>
      </c>
      <c r="B70" s="83" t="s">
        <v>185</v>
      </c>
      <c r="C70" s="83" t="s">
        <v>186</v>
      </c>
      <c r="D70" s="83">
        <v>4.0</v>
      </c>
    </row>
    <row r="71">
      <c r="A71" s="85" t="s">
        <v>187</v>
      </c>
      <c r="B71" s="86"/>
      <c r="C71" s="86"/>
      <c r="D71" s="86"/>
    </row>
    <row r="72">
      <c r="A72" s="87" t="s">
        <v>124</v>
      </c>
      <c r="B72" s="88" t="s">
        <v>188</v>
      </c>
      <c r="C72" s="89"/>
      <c r="D72" s="89"/>
    </row>
    <row r="73">
      <c r="A73" s="90" t="s">
        <v>123</v>
      </c>
      <c r="B73" s="91" t="s">
        <v>189</v>
      </c>
      <c r="C73" s="92"/>
      <c r="D73" s="92"/>
    </row>
    <row r="74">
      <c r="A74" s="90" t="s">
        <v>125</v>
      </c>
      <c r="B74" s="91" t="s">
        <v>190</v>
      </c>
      <c r="C74" s="92"/>
      <c r="D74" s="92"/>
    </row>
    <row r="75">
      <c r="A75" s="90" t="s">
        <v>122</v>
      </c>
      <c r="B75" s="91" t="s">
        <v>191</v>
      </c>
      <c r="C75" s="92"/>
      <c r="D75" s="92"/>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43"/>
    <col customWidth="1" min="2" max="2" width="20.71"/>
  </cols>
  <sheetData>
    <row r="1">
      <c r="A1" s="49" t="s">
        <v>94</v>
      </c>
      <c r="B1" s="50"/>
    </row>
    <row r="2">
      <c r="A2" s="51" t="s">
        <v>95</v>
      </c>
      <c r="B2" s="50"/>
    </row>
    <row r="3">
      <c r="A3" s="52" t="s">
        <v>193</v>
      </c>
      <c r="B3" s="50"/>
      <c r="D3" s="98"/>
      <c r="E3" s="99" t="s">
        <v>194</v>
      </c>
      <c r="F3" s="100"/>
      <c r="G3" s="100"/>
      <c r="H3" s="50"/>
    </row>
    <row r="4">
      <c r="A4" s="55" t="s">
        <v>98</v>
      </c>
      <c r="B4" s="55" t="s">
        <v>99</v>
      </c>
      <c r="D4" s="98"/>
      <c r="E4" s="101" t="s">
        <v>122</v>
      </c>
      <c r="F4" s="101" t="s">
        <v>123</v>
      </c>
      <c r="G4" s="101" t="s">
        <v>124</v>
      </c>
      <c r="H4" s="101" t="s">
        <v>125</v>
      </c>
    </row>
    <row r="5">
      <c r="A5" s="71">
        <f>AVERAGE('AttrakDiff Adaptativo (A)'!B2:AC2)</f>
        <v>4</v>
      </c>
      <c r="B5" s="71">
        <f>AVERAGE('AttrakDiff Tradicional (A)'!B2:AC2)</f>
        <v>4.035714286</v>
      </c>
      <c r="D5" s="101" t="s">
        <v>105</v>
      </c>
      <c r="E5" s="102" t="str">
        <f>E11</f>
        <v>0,6771</v>
      </c>
      <c r="F5" s="103">
        <f>G11</f>
        <v>1</v>
      </c>
      <c r="G5" s="104" t="str">
        <f>I11</f>
        <v>0,0283</v>
      </c>
      <c r="H5" s="102" t="str">
        <f>K11</f>
        <v>0,6344</v>
      </c>
    </row>
    <row r="6">
      <c r="A6" s="71">
        <f>AVERAGE('AttrakDiff Adaptativo (A)'!B3:AC3)</f>
        <v>4.285714286</v>
      </c>
      <c r="B6" s="71">
        <f>AVERAGE('AttrakDiff Tradicional (A)'!B3:AC3)</f>
        <v>4.357142857</v>
      </c>
    </row>
    <row r="7">
      <c r="A7" s="71">
        <f>AVERAGE('AttrakDiff Adaptativo (A)'!B4:AC4)</f>
        <v>4.035714286</v>
      </c>
      <c r="B7" s="71">
        <f>AVERAGE('AttrakDiff Tradicional (A)'!B4:AC4)</f>
        <v>4.285714286</v>
      </c>
      <c r="D7" s="105" t="s">
        <v>122</v>
      </c>
      <c r="F7" s="106" t="s">
        <v>123</v>
      </c>
      <c r="H7" s="107" t="s">
        <v>124</v>
      </c>
      <c r="J7" s="108" t="s">
        <v>125</v>
      </c>
    </row>
    <row r="8">
      <c r="A8" s="71">
        <f>AVERAGE('AttrakDiff Adaptativo (A)'!B5:AC5)</f>
        <v>4.285714286</v>
      </c>
      <c r="B8" s="71">
        <f>AVERAGE('AttrakDiff Tradicional (A)'!B5:AC5)</f>
        <v>4.321428571</v>
      </c>
      <c r="D8" s="57" t="s">
        <v>101</v>
      </c>
      <c r="E8" s="58"/>
      <c r="F8" s="109" t="s">
        <v>101</v>
      </c>
      <c r="G8" s="58"/>
      <c r="H8" s="109" t="s">
        <v>101</v>
      </c>
      <c r="I8" s="58"/>
      <c r="J8" s="109" t="s">
        <v>101</v>
      </c>
      <c r="K8" s="58"/>
    </row>
    <row r="9">
      <c r="A9" s="71">
        <f>AVERAGE('AttrakDiff Adaptativo (A)'!B6:AC6)</f>
        <v>4.071428571</v>
      </c>
      <c r="B9" s="71">
        <f>AVERAGE('AttrakDiff Tradicional (A)'!B6:AC6)</f>
        <v>4.357142857</v>
      </c>
      <c r="D9" s="59" t="s">
        <v>102</v>
      </c>
      <c r="E9" s="60" t="s">
        <v>103</v>
      </c>
      <c r="F9" s="110" t="s">
        <v>102</v>
      </c>
      <c r="G9" s="111" t="s">
        <v>103</v>
      </c>
      <c r="H9" s="110" t="s">
        <v>102</v>
      </c>
      <c r="I9" s="111" t="s">
        <v>103</v>
      </c>
      <c r="J9" s="110" t="s">
        <v>102</v>
      </c>
      <c r="K9" s="111" t="s">
        <v>103</v>
      </c>
    </row>
    <row r="10">
      <c r="A10" s="71">
        <f>AVERAGE('AttrakDiff Adaptativo (A)'!B7:AC7)</f>
        <v>3.535714286</v>
      </c>
      <c r="B10" s="71">
        <f>AVERAGE('AttrakDiff Tradicional (A)'!B7:AC7)</f>
        <v>4.357142857</v>
      </c>
      <c r="D10" s="61" t="s">
        <v>104</v>
      </c>
      <c r="E10" s="112" t="s">
        <v>195</v>
      </c>
      <c r="F10" s="61" t="s">
        <v>104</v>
      </c>
      <c r="G10" s="112" t="s">
        <v>196</v>
      </c>
      <c r="H10" s="61" t="s">
        <v>104</v>
      </c>
      <c r="I10" s="112" t="s">
        <v>197</v>
      </c>
      <c r="J10" s="61" t="s">
        <v>104</v>
      </c>
      <c r="K10" s="112">
        <v>18.0</v>
      </c>
    </row>
    <row r="11">
      <c r="A11" s="71">
        <f>AVERAGE('AttrakDiff Adaptativo (A)'!B8:AC8)</f>
        <v>4.035714286</v>
      </c>
      <c r="B11" s="71">
        <f>AVERAGE('AttrakDiff Tradicional (A)'!B8:AC8)</f>
        <v>4.535714286</v>
      </c>
      <c r="D11" s="61" t="s">
        <v>105</v>
      </c>
      <c r="E11" s="63" t="s">
        <v>198</v>
      </c>
      <c r="F11" s="61" t="s">
        <v>105</v>
      </c>
      <c r="G11" s="112">
        <v>1.0</v>
      </c>
      <c r="H11" s="61" t="s">
        <v>105</v>
      </c>
      <c r="I11" s="63" t="s">
        <v>199</v>
      </c>
      <c r="J11" s="61" t="s">
        <v>105</v>
      </c>
      <c r="K11" s="63" t="s">
        <v>200</v>
      </c>
    </row>
    <row r="12">
      <c r="A12" s="71">
        <f>AVERAGE('AttrakDiff Adaptativo (A)'!B9:AC9)</f>
        <v>4.285714286</v>
      </c>
      <c r="B12" s="71">
        <f>AVERAGE('AttrakDiff Tradicional (A)'!B9:AC9)</f>
        <v>4.321428571</v>
      </c>
      <c r="D12" s="61" t="s">
        <v>107</v>
      </c>
      <c r="E12" s="112">
        <v>0.0</v>
      </c>
      <c r="F12" s="61" t="s">
        <v>107</v>
      </c>
      <c r="G12" s="112">
        <v>0.0</v>
      </c>
      <c r="H12" s="61" t="s">
        <v>107</v>
      </c>
      <c r="I12" s="112">
        <v>0.0</v>
      </c>
      <c r="J12" s="61" t="s">
        <v>107</v>
      </c>
      <c r="K12" s="112">
        <v>0.0</v>
      </c>
    </row>
    <row r="13">
      <c r="A13" s="71">
        <f>AVERAGE('AttrakDiff Adaptativo (A)'!B10:AC10)</f>
        <v>4</v>
      </c>
      <c r="B13" s="71">
        <f>AVERAGE('AttrakDiff Tradicional (A)'!B10:AC10)</f>
        <v>4.428571429</v>
      </c>
      <c r="D13" s="61" t="s">
        <v>108</v>
      </c>
      <c r="E13" s="113">
        <v>-7.099994955E9</v>
      </c>
      <c r="F13" s="61" t="s">
        <v>108</v>
      </c>
      <c r="G13" s="113">
        <v>-6.899997943E9</v>
      </c>
      <c r="H13" s="61" t="s">
        <v>108</v>
      </c>
      <c r="I13" s="113">
        <v>-2.004999908E9</v>
      </c>
      <c r="J13" s="61" t="s">
        <v>108</v>
      </c>
      <c r="K13" s="113">
        <v>-5.000004533E9</v>
      </c>
    </row>
    <row r="14">
      <c r="A14" s="71">
        <f>AVERAGE('AttrakDiff Adaptativo (A)'!B11:AC11)</f>
        <v>3.892857143</v>
      </c>
      <c r="B14" s="71">
        <f>AVERAGE('AttrakDiff Tradicional (A)'!B11:AC11)</f>
        <v>4.25</v>
      </c>
      <c r="D14" s="61" t="s">
        <v>109</v>
      </c>
      <c r="E14" s="113">
        <v>-1.4500044E7</v>
      </c>
      <c r="F14" s="61" t="s">
        <v>109</v>
      </c>
      <c r="G14" s="113">
        <v>-1.091424594E9</v>
      </c>
      <c r="H14" s="61" t="s">
        <v>109</v>
      </c>
      <c r="I14" s="113">
        <v>-1.359999583E9</v>
      </c>
      <c r="J14" s="61" t="s">
        <v>109</v>
      </c>
      <c r="K14" s="113">
        <v>-7.000019499E9</v>
      </c>
    </row>
    <row r="15">
      <c r="D15" s="61" t="s">
        <v>110</v>
      </c>
      <c r="E15" s="113">
        <v>3.599993455E9</v>
      </c>
      <c r="F15" s="61" t="s">
        <v>110</v>
      </c>
      <c r="G15" s="113">
        <v>3.700008243E9</v>
      </c>
      <c r="H15" s="61" t="s">
        <v>110</v>
      </c>
      <c r="I15" s="113">
        <v>-7.00008251E8</v>
      </c>
      <c r="J15" s="61" t="s">
        <v>110</v>
      </c>
      <c r="K15" s="113">
        <v>3.600006494E9</v>
      </c>
    </row>
    <row r="16">
      <c r="A16" s="34" t="s">
        <v>201</v>
      </c>
      <c r="B16" s="114"/>
      <c r="D16" s="66" t="s">
        <v>111</v>
      </c>
      <c r="E16" s="67" t="s">
        <v>112</v>
      </c>
      <c r="F16" s="66" t="s">
        <v>111</v>
      </c>
      <c r="G16" s="67" t="s">
        <v>112</v>
      </c>
      <c r="H16" s="66" t="s">
        <v>111</v>
      </c>
      <c r="I16" s="67" t="s">
        <v>112</v>
      </c>
      <c r="J16" s="66" t="s">
        <v>111</v>
      </c>
      <c r="K16" s="67" t="s">
        <v>112</v>
      </c>
    </row>
    <row r="18">
      <c r="A18" s="115" t="s">
        <v>202</v>
      </c>
      <c r="G18" s="116"/>
      <c r="H18" s="116"/>
      <c r="J18" s="117" t="s">
        <v>203</v>
      </c>
    </row>
    <row r="19">
      <c r="A19" s="118" t="s">
        <v>204</v>
      </c>
      <c r="B19" s="50"/>
      <c r="C19" s="118" t="s">
        <v>205</v>
      </c>
      <c r="D19" s="50"/>
      <c r="E19" s="118" t="s">
        <v>206</v>
      </c>
      <c r="F19" s="50"/>
      <c r="G19" s="118" t="s">
        <v>207</v>
      </c>
      <c r="H19" s="50"/>
      <c r="J19" s="119" t="s">
        <v>101</v>
      </c>
      <c r="K19" s="120"/>
    </row>
    <row r="20">
      <c r="A20" s="26" t="s">
        <v>98</v>
      </c>
      <c r="B20" s="26" t="s">
        <v>99</v>
      </c>
      <c r="C20" s="26" t="s">
        <v>98</v>
      </c>
      <c r="D20" s="26" t="s">
        <v>99</v>
      </c>
      <c r="E20" s="26" t="s">
        <v>98</v>
      </c>
      <c r="F20" s="26" t="s">
        <v>99</v>
      </c>
      <c r="G20" s="26" t="s">
        <v>98</v>
      </c>
      <c r="H20" s="26" t="s">
        <v>99</v>
      </c>
      <c r="J20" s="121" t="s">
        <v>102</v>
      </c>
      <c r="K20" s="122" t="s">
        <v>103</v>
      </c>
    </row>
    <row r="21">
      <c r="A21" s="123">
        <f>AVERAGE('AttrakDiff Adaptativo (A)'!B5,'AttrakDiff Adaptativo (A)'!F5, 'AttrakDiff Adaptativo (A)'!I5, 'AttrakDiff Adaptativo (A)'!K5, 'AttrakDiff Adaptativo (A)'!M5, 'AttrakDiff Adaptativo (A)'!U5, 'AttrakDiff Adaptativo (A)'!AC5)</f>
        <v>4.714285714</v>
      </c>
      <c r="B21" s="124">
        <f>AVERAGE('AttrakDiff Tradicional (A)'!C5,'AttrakDiff Tradicional (A)'!N5, 'AttrakDiff Tradicional (A)'!O5, 'AttrakDiff Tradicional (A)'!R5, 'AttrakDiff Tradicional (A)'!U5, 'AttrakDiff Tradicional (A)'!Y5, 'AttrakDiff Tradicional (A)'!AB5)</f>
        <v>3.857142857</v>
      </c>
      <c r="C21" s="125">
        <f>AVERAGE('AttrakDiff Adaptativo (A)'!C5,'AttrakDiff Adaptativo (A)'!G5, 'AttrakDiff Adaptativo (A)'!L5, 'AttrakDiff Adaptativo (A)'!N5, 'AttrakDiff Adaptativo (A)'!O5, 'AttrakDiff Adaptativo (A)'!P5, 'AttrakDiff Adaptativo (A)'!Q5, 'AttrakDiff Adaptativo (A)'!D70 )</f>
        <v>3.75</v>
      </c>
      <c r="D21" s="123">
        <f>AVERAGE('AttrakDiff Tradicional (A)'!B5,'AttrakDiff Tradicional (A)'!D5, 'AttrakDiff Tradicional (A)'!E5, 'AttrakDiff Tradicional (A)'!J5, 'AttrakDiff Tradicional (A)'!P5, 'AttrakDiff Tradicional (A)'!V5, 'AttrakDiff Tradicional (A)'!X5, 'AttrakDiff Tradicional (A)'!D70 )</f>
        <v>4.5</v>
      </c>
      <c r="E21" s="125">
        <f>AVERAGE('AttrakDiff Adaptativo (A)'!E5,'AttrakDiff Adaptativo (A)'!S5, 'AttrakDiff Adaptativo (A)'!W5, 'AttrakDiff Adaptativo (A)'!X5, 'AttrakDiff Adaptativo (A)'!Y5, 'AttrakDiff Adaptativo (A)'!Z5, 'AttrakDiff Adaptativo (A)'!AB5)</f>
        <v>4</v>
      </c>
      <c r="F21" s="123">
        <f>AVERAGE('AttrakDiff Tradicional (A)'!H5,'AttrakDiff Tradicional (A)'!I5, 'AttrakDiff Tradicional (A)'!K5, 'AttrakDiff Tradicional (A)'!L5, 'AttrakDiff Tradicional (A)'!M5, 'AttrakDiff Tradicional (A)'!W5, 'AttrakDiff Tradicional (A)'!Z5)</f>
        <v>4.857142857</v>
      </c>
      <c r="G21" s="125">
        <f>AVERAGE('AttrakDiff Adaptativo (A)'!D5,'AttrakDiff Adaptativo (A)'!H5, 'AttrakDiff Adaptativo (A)'!J5, 'AttrakDiff Adaptativo (A)'!R5, 'AttrakDiff Adaptativo (A)'!T5, 'AttrakDiff Adaptativo (A)'!V5, 'AttrakDiff Adaptativo (A)'!AA5)</f>
        <v>4.714285714</v>
      </c>
      <c r="H21" s="123">
        <f>AVERAGE('AttrakDiff Tradicional (A)'!F5,'AttrakDiff Tradicional (A)'!G5, 'AttrakDiff Tradicional (A)'!Q5, 'AttrakDiff Tradicional (A)'!S5, 'AttrakDiff Tradicional (A)'!T5, 'AttrakDiff Tradicional (A)'!AA5, 'AttrakDiff Tradicional (A)'!AC5)</f>
        <v>4</v>
      </c>
      <c r="J21" s="61" t="s">
        <v>104</v>
      </c>
      <c r="K21" s="62">
        <v>0.0</v>
      </c>
    </row>
    <row r="22">
      <c r="A22" s="123">
        <f>AVERAGE('AttrakDiff Adaptativo (A)'!B6,'AttrakDiff Adaptativo (A)'!F6, 'AttrakDiff Adaptativo (A)'!I6, 'AttrakDiff Adaptativo (A)'!K6, 'AttrakDiff Adaptativo (A)'!M6, 'AttrakDiff Adaptativo (A)'!U6, 'AttrakDiff Adaptativo (A)'!AC6)</f>
        <v>4.142857143</v>
      </c>
      <c r="B22" s="124">
        <f>AVERAGE('AttrakDiff Tradicional (A)'!C6,'AttrakDiff Tradicional (A)'!N6, 'AttrakDiff Tradicional (A)'!O6, 'AttrakDiff Tradicional (A)'!R6, 'AttrakDiff Tradicional (A)'!U6, 'AttrakDiff Tradicional (A)'!Y6, 'AttrakDiff Tradicional (A)'!AB6)</f>
        <v>4.285714286</v>
      </c>
      <c r="C22" s="125">
        <f>AVERAGE('AttrakDiff Adaptativo (A)'!C6,'AttrakDiff Adaptativo (A)'!G6, 'AttrakDiff Adaptativo (A)'!L6, 'AttrakDiff Adaptativo (A)'!N6, 'AttrakDiff Adaptativo (A)'!O6, 'AttrakDiff Adaptativo (A)'!P6, 'AttrakDiff Adaptativo (A)'!Q6, 'AttrakDiff Adaptativo (A)'!D70 )</f>
        <v>4.25</v>
      </c>
      <c r="D22" s="123">
        <f>AVERAGE('AttrakDiff Tradicional (A)'!B6,'AttrakDiff Tradicional (A)'!D6, 'AttrakDiff Tradicional (A)'!E6, 'AttrakDiff Tradicional (A)'!J6, 'AttrakDiff Tradicional (A)'!P6, 'AttrakDiff Tradicional (A)'!V6, 'AttrakDiff Tradicional (A)'!X6, 'AttrakDiff Tradicional (A)'!D70 )</f>
        <v>3.875</v>
      </c>
      <c r="E22" s="125">
        <f>AVERAGE('AttrakDiff Adaptativo (A)'!E6,'AttrakDiff Adaptativo (A)'!S6, 'AttrakDiff Adaptativo (A)'!W6, 'AttrakDiff Adaptativo (A)'!X6, 'AttrakDiff Adaptativo (A)'!Y6, 'AttrakDiff Adaptativo (A)'!Z6, 'AttrakDiff Adaptativo (A)'!AB6)</f>
        <v>4</v>
      </c>
      <c r="F22" s="123">
        <f>AVERAGE('AttrakDiff Tradicional (A)'!H6,'AttrakDiff Tradicional (A)'!I6, 'AttrakDiff Tradicional (A)'!K6, 'AttrakDiff Tradicional (A)'!L6, 'AttrakDiff Tradicional (A)'!M6, 'AttrakDiff Tradicional (A)'!W6, 'AttrakDiff Tradicional (A)'!Z6)</f>
        <v>5</v>
      </c>
      <c r="G22" s="125">
        <f>AVERAGE('AttrakDiff Adaptativo (A)'!D6,'AttrakDiff Adaptativo (A)'!H6, 'AttrakDiff Adaptativo (A)'!J6, 'AttrakDiff Adaptativo (A)'!R6, 'AttrakDiff Adaptativo (A)'!T6, 'AttrakDiff Adaptativo (A)'!V6, 'AttrakDiff Adaptativo (A)'!AA6)</f>
        <v>3.857142857</v>
      </c>
      <c r="H22" s="123">
        <f>AVERAGE('AttrakDiff Tradicional (A)'!F6,'AttrakDiff Tradicional (A)'!G6, 'AttrakDiff Tradicional (A)'!Q6, 'AttrakDiff Tradicional (A)'!S6, 'AttrakDiff Tradicional (A)'!T6, 'AttrakDiff Tradicional (A)'!AA6, 'AttrakDiff Tradicional (A)'!AC6)</f>
        <v>4.285714286</v>
      </c>
      <c r="J22" s="61" t="s">
        <v>105</v>
      </c>
      <c r="K22" s="126">
        <v>0.9979</v>
      </c>
    </row>
    <row r="23">
      <c r="A23" s="123">
        <f>AVERAGE('AttrakDiff Adaptativo (A)'!B7,'AttrakDiff Adaptativo (A)'!F7, 'AttrakDiff Adaptativo (A)'!I7, 'AttrakDiff Adaptativo (A)'!K7, 'AttrakDiff Adaptativo (A)'!M7, 'AttrakDiff Adaptativo (A)'!U7, 'AttrakDiff Adaptativo (A)'!AC7)</f>
        <v>3</v>
      </c>
      <c r="B23" s="124">
        <f>AVERAGE('AttrakDiff Tradicional (A)'!C7,'AttrakDiff Tradicional (A)'!N7, 'AttrakDiff Tradicional (A)'!O7, 'AttrakDiff Tradicional (A)'!R7, 'AttrakDiff Tradicional (A)'!U7, 'AttrakDiff Tradicional (A)'!Y7, 'AttrakDiff Tradicional (A)'!AB7)</f>
        <v>3.714285714</v>
      </c>
      <c r="C23" s="125">
        <f>AVERAGE('AttrakDiff Adaptativo (A)'!C7,'AttrakDiff Adaptativo (A)'!G7, 'AttrakDiff Adaptativo (A)'!L7, 'AttrakDiff Adaptativo (A)'!N7, 'AttrakDiff Adaptativo (A)'!O7, 'AttrakDiff Adaptativo (A)'!P7, 'AttrakDiff Adaptativo (A)'!Q7, 'AttrakDiff Adaptativo (A)'!D70 )</f>
        <v>4.25</v>
      </c>
      <c r="D23" s="123">
        <f>AVERAGE('AttrakDiff Tradicional (A)'!B7,'AttrakDiff Tradicional (A)'!D7, 'AttrakDiff Tradicional (A)'!E7, 'AttrakDiff Tradicional (A)'!J7, 'AttrakDiff Tradicional (A)'!P7, 'AttrakDiff Tradicional (A)'!V7, 'AttrakDiff Tradicional (A)'!X7, 'AttrakDiff Tradicional (A)'!D70 )</f>
        <v>4.375</v>
      </c>
      <c r="E23" s="125">
        <f>AVERAGE('AttrakDiff Adaptativo (A)'!E7,'AttrakDiff Adaptativo (A)'!S7, 'AttrakDiff Adaptativo (A)'!W7, 'AttrakDiff Adaptativo (A)'!X7, 'AttrakDiff Adaptativo (A)'!Y7, 'AttrakDiff Adaptativo (A)'!Z7, 'AttrakDiff Adaptativo (A)'!AB7)</f>
        <v>3.428571429</v>
      </c>
      <c r="F23" s="123">
        <f>AVERAGE('AttrakDiff Tradicional (A)'!H7,'AttrakDiff Tradicional (A)'!I7, 'AttrakDiff Tradicional (A)'!K7, 'AttrakDiff Tradicional (A)'!L7, 'AttrakDiff Tradicional (A)'!M7, 'AttrakDiff Tradicional (A)'!W7, 'AttrakDiff Tradicional (A)'!Z7)</f>
        <v>5.571428571</v>
      </c>
      <c r="G23" s="125">
        <f>AVERAGE('AttrakDiff Adaptativo (A)'!D7,'AttrakDiff Adaptativo (A)'!H7, 'AttrakDiff Adaptativo (A)'!J7, 'AttrakDiff Adaptativo (A)'!R7, 'AttrakDiff Adaptativo (A)'!T7, 'AttrakDiff Adaptativo (A)'!V7, 'AttrakDiff Adaptativo (A)'!AA7)</f>
        <v>3.428571429</v>
      </c>
      <c r="H23" s="123">
        <f>AVERAGE('AttrakDiff Tradicional (A)'!F7,'AttrakDiff Tradicional (A)'!G7, 'AttrakDiff Tradicional (A)'!Q7, 'AttrakDiff Tradicional (A)'!S7, 'AttrakDiff Tradicional (A)'!T7, 'AttrakDiff Tradicional (A)'!AA7, 'AttrakDiff Tradicional (A)'!AC7)</f>
        <v>3.714285714</v>
      </c>
      <c r="J23" s="61" t="s">
        <v>107</v>
      </c>
      <c r="K23" s="62">
        <v>0.0</v>
      </c>
    </row>
    <row r="24">
      <c r="A24" s="123">
        <f>AVERAGE('AttrakDiff Adaptativo (A)'!B8,'AttrakDiff Adaptativo (A)'!F8, 'AttrakDiff Adaptativo (A)'!I8, 'AttrakDiff Adaptativo (A)'!K8, 'AttrakDiff Adaptativo (A)'!M8, 'AttrakDiff Adaptativo (A)'!U8, 'AttrakDiff Adaptativo (A)'!AC8)</f>
        <v>3.857142857</v>
      </c>
      <c r="B24" s="124">
        <f>AVERAGE('AttrakDiff Tradicional (A)'!C8,'AttrakDiff Tradicional (A)'!N8, 'AttrakDiff Tradicional (A)'!O8, 'AttrakDiff Tradicional (A)'!R8, 'AttrakDiff Tradicional (A)'!U8, 'AttrakDiff Tradicional (A)'!Y8, 'AttrakDiff Tradicional (A)'!AB8)</f>
        <v>3.857142857</v>
      </c>
      <c r="C24" s="125">
        <f>AVERAGE('AttrakDiff Adaptativo (A)'!C8,'AttrakDiff Adaptativo (A)'!G8, 'AttrakDiff Adaptativo (A)'!L8, 'AttrakDiff Adaptativo (A)'!N8, 'AttrakDiff Adaptativo (A)'!O8, 'AttrakDiff Adaptativo (A)'!P8, 'AttrakDiff Adaptativo (A)'!Q8, 'AttrakDiff Adaptativo (A)'!D70 )</f>
        <v>4.875</v>
      </c>
      <c r="D24" s="123">
        <f>AVERAGE('AttrakDiff Tradicional (A)'!B8,'AttrakDiff Tradicional (A)'!D8, 'AttrakDiff Tradicional (A)'!E8, 'AttrakDiff Tradicional (A)'!J8, 'AttrakDiff Tradicional (A)'!P8, 'AttrakDiff Tradicional (A)'!V8, 'AttrakDiff Tradicional (A)'!X8, 'AttrakDiff Tradicional (A)'!D70 )</f>
        <v>4.875</v>
      </c>
      <c r="E24" s="125">
        <f>AVERAGE('AttrakDiff Adaptativo (A)'!E8,'AttrakDiff Adaptativo (A)'!S8, 'AttrakDiff Adaptativo (A)'!W8, 'AttrakDiff Adaptativo (A)'!X8, 'AttrakDiff Adaptativo (A)'!Y8, 'AttrakDiff Adaptativo (A)'!Z8, 'AttrakDiff Adaptativo (A)'!AB8)</f>
        <v>3.571428571</v>
      </c>
      <c r="F24" s="123">
        <f>AVERAGE('AttrakDiff Tradicional (A)'!H8,'AttrakDiff Tradicional (A)'!I8, 'AttrakDiff Tradicional (A)'!K8, 'AttrakDiff Tradicional (A)'!L8, 'AttrakDiff Tradicional (A)'!M8, 'AttrakDiff Tradicional (A)'!W8, 'AttrakDiff Tradicional (A)'!Z8)</f>
        <v>5</v>
      </c>
      <c r="G24" s="125">
        <f>AVERAGE('AttrakDiff Adaptativo (A)'!D8,'AttrakDiff Adaptativo (A)'!H8, 'AttrakDiff Adaptativo (A)'!J8, 'AttrakDiff Adaptativo (A)'!R8, 'AttrakDiff Adaptativo (A)'!T8, 'AttrakDiff Adaptativo (A)'!V8, 'AttrakDiff Adaptativo (A)'!AA8)</f>
        <v>3.714285714</v>
      </c>
      <c r="H24" s="123">
        <f>AVERAGE('AttrakDiff Tradicional (A)'!F8,'AttrakDiff Tradicional (A)'!G8, 'AttrakDiff Tradicional (A)'!Q8, 'AttrakDiff Tradicional (A)'!S8, 'AttrakDiff Tradicional (A)'!T8, 'AttrakDiff Tradicional (A)'!AA8, 'AttrakDiff Tradicional (A)'!AC8)</f>
        <v>4.285714286</v>
      </c>
      <c r="J24" s="61" t="s">
        <v>108</v>
      </c>
      <c r="K24" s="65">
        <v>-4.299995802E9</v>
      </c>
    </row>
    <row r="25">
      <c r="A25" s="123">
        <f>AVERAGE('AttrakDiff Adaptativo (A)'!B9,'AttrakDiff Adaptativo (A)'!F9, 'AttrakDiff Adaptativo (A)'!I9, 'AttrakDiff Adaptativo (A)'!K9, 'AttrakDiff Adaptativo (A)'!M9, 'AttrakDiff Adaptativo (A)'!U9, 'AttrakDiff Adaptativo (A)'!AC9)</f>
        <v>3.857142857</v>
      </c>
      <c r="B25" s="124">
        <f>AVERAGE('AttrakDiff Tradicional (A)'!C9,'AttrakDiff Tradicional (A)'!N9, 'AttrakDiff Tradicional (A)'!O9, 'AttrakDiff Tradicional (A)'!R9, 'AttrakDiff Tradicional (A)'!U9, 'AttrakDiff Tradicional (A)'!Y9, 'AttrakDiff Tradicional (A)'!AB9)</f>
        <v>4.571428571</v>
      </c>
      <c r="C25" s="125">
        <f>AVERAGE('AttrakDiff Adaptativo (A)'!C9,'AttrakDiff Adaptativo (A)'!G9, 'AttrakDiff Adaptativo (A)'!L9, 'AttrakDiff Adaptativo (A)'!N9, 'AttrakDiff Adaptativo (A)'!O9, 'AttrakDiff Adaptativo (A)'!P9, 'AttrakDiff Adaptativo (A)'!Q9, 'AttrakDiff Adaptativo (A)'!D70 )</f>
        <v>4.375</v>
      </c>
      <c r="D25" s="123">
        <f>AVERAGE('AttrakDiff Tradicional (A)'!B9,'AttrakDiff Tradicional (A)'!D9, 'AttrakDiff Tradicional (A)'!E9, 'AttrakDiff Tradicional (A)'!J9, 'AttrakDiff Tradicional (A)'!P9, 'AttrakDiff Tradicional (A)'!V9, 'AttrakDiff Tradicional (A)'!X9, 'AttrakDiff Tradicional (A)'!D70 )</f>
        <v>4.625</v>
      </c>
      <c r="E25" s="125">
        <f>AVERAGE('AttrakDiff Adaptativo (A)'!E9,'AttrakDiff Adaptativo (A)'!S9, 'AttrakDiff Adaptativo (A)'!W9, 'AttrakDiff Adaptativo (A)'!X9, 'AttrakDiff Adaptativo (A)'!Y9, 'AttrakDiff Adaptativo (A)'!Z9, 'AttrakDiff Adaptativo (A)'!AB9)</f>
        <v>4.857142857</v>
      </c>
      <c r="F25" s="123">
        <f>AVERAGE('AttrakDiff Tradicional (A)'!H9,'AttrakDiff Tradicional (A)'!I9, 'AttrakDiff Tradicional (A)'!K9, 'AttrakDiff Tradicional (A)'!L9, 'AttrakDiff Tradicional (A)'!M9, 'AttrakDiff Tradicional (A)'!W9, 'AttrakDiff Tradicional (A)'!Z9)</f>
        <v>4</v>
      </c>
      <c r="G25" s="125">
        <f>AVERAGE('AttrakDiff Adaptativo (A)'!D9,'AttrakDiff Adaptativo (A)'!H9, 'AttrakDiff Adaptativo (A)'!J9, 'AttrakDiff Adaptativo (A)'!R9, 'AttrakDiff Adaptativo (A)'!T9, 'AttrakDiff Adaptativo (A)'!V9, 'AttrakDiff Adaptativo (A)'!AA9)</f>
        <v>4</v>
      </c>
      <c r="H25" s="123">
        <f>AVERAGE('AttrakDiff Tradicional (A)'!F9,'AttrakDiff Tradicional (A)'!G9, 'AttrakDiff Tradicional (A)'!Q9, 'AttrakDiff Tradicional (A)'!S9, 'AttrakDiff Tradicional (A)'!T9, 'AttrakDiff Tradicional (A)'!AA9, 'AttrakDiff Tradicional (A)'!AC9)</f>
        <v>4</v>
      </c>
      <c r="J25" s="61" t="s">
        <v>109</v>
      </c>
      <c r="K25" s="65">
        <v>-2.649996735E9</v>
      </c>
    </row>
    <row r="26">
      <c r="A26" s="123">
        <f>AVERAGE('AttrakDiff Adaptativo (A)'!B10,'AttrakDiff Adaptativo (A)'!F10, 'AttrakDiff Adaptativo (A)'!I10, 'AttrakDiff Adaptativo (A)'!K10, 'AttrakDiff Adaptativo (A)'!M10, 'AttrakDiff Adaptativo (A)'!U10, 'AttrakDiff Adaptativo (A)'!AC10)</f>
        <v>4</v>
      </c>
      <c r="B26" s="124">
        <f>AVERAGE('AttrakDiff Tradicional (A)'!C10,'AttrakDiff Tradicional (A)'!N10, 'AttrakDiff Tradicional (A)'!O10, 'AttrakDiff Tradicional (A)'!R10, 'AttrakDiff Tradicional (A)'!U10, 'AttrakDiff Tradicional (A)'!Y10, 'AttrakDiff Tradicional (A)'!AB10)</f>
        <v>4.142857143</v>
      </c>
      <c r="C26" s="125">
        <f>AVERAGE('AttrakDiff Adaptativo (A)'!C10,'AttrakDiff Adaptativo (A)'!G10, 'AttrakDiff Adaptativo (A)'!L10, 'AttrakDiff Adaptativo (A)'!N10, 'AttrakDiff Adaptativo (A)'!O10, 'AttrakDiff Adaptativo (A)'!P10, 'AttrakDiff Adaptativo (A)'!Q10, 'AttrakDiff Adaptativo (A)'!D70 )</f>
        <v>4.75</v>
      </c>
      <c r="D26" s="123">
        <f>AVERAGE('AttrakDiff Tradicional (A)'!B10,'AttrakDiff Tradicional (A)'!D10, 'AttrakDiff Tradicional (A)'!E10, 'AttrakDiff Tradicional (A)'!J10, 'AttrakDiff Tradicional (A)'!P10, 'AttrakDiff Tradicional (A)'!V10, 'AttrakDiff Tradicional (A)'!X10, 'AttrakDiff Tradicional (A)'!D70 )</f>
        <v>4.5</v>
      </c>
      <c r="E26" s="125">
        <f>AVERAGE('AttrakDiff Adaptativo (A)'!E10,'AttrakDiff Adaptativo (A)'!S10, 'AttrakDiff Adaptativo (A)'!W10, 'AttrakDiff Adaptativo (A)'!X10, 'AttrakDiff Adaptativo (A)'!Y10, 'AttrakDiff Adaptativo (A)'!Z10, 'AttrakDiff Adaptativo (A)'!AB10)</f>
        <v>3</v>
      </c>
      <c r="F26" s="123">
        <f>AVERAGE('AttrakDiff Tradicional (A)'!H10,'AttrakDiff Tradicional (A)'!I10, 'AttrakDiff Tradicional (A)'!K10, 'AttrakDiff Tradicional (A)'!L10, 'AttrakDiff Tradicional (A)'!M10, 'AttrakDiff Tradicional (A)'!W10, 'AttrakDiff Tradicional (A)'!Z10)</f>
        <v>5.285714286</v>
      </c>
      <c r="G26" s="125">
        <f>AVERAGE('AttrakDiff Adaptativo (A)'!D10,'AttrakDiff Adaptativo (A)'!H10, 'AttrakDiff Adaptativo (A)'!J10, 'AttrakDiff Adaptativo (A)'!R10, 'AttrakDiff Adaptativo (A)'!T10, 'AttrakDiff Adaptativo (A)'!V10, 'AttrakDiff Adaptativo (A)'!AA10)</f>
        <v>4.142857143</v>
      </c>
      <c r="H26" s="123">
        <f>AVERAGE('AttrakDiff Tradicional (A)'!F10,'AttrakDiff Tradicional (A)'!G10, 'AttrakDiff Tradicional (A)'!Q10, 'AttrakDiff Tradicional (A)'!S10, 'AttrakDiff Tradicional (A)'!T10, 'AttrakDiff Tradicional (A)'!AA10, 'AttrakDiff Tradicional (A)'!AC10)</f>
        <v>3.714285714</v>
      </c>
      <c r="J26" s="61" t="s">
        <v>110</v>
      </c>
      <c r="K26" s="112" t="s">
        <v>208</v>
      </c>
    </row>
    <row r="27">
      <c r="A27" s="123">
        <f>AVERAGE('AttrakDiff Adaptativo (A)'!B11,'AttrakDiff Adaptativo (A)'!F11, 'AttrakDiff Adaptativo (A)'!I11, 'AttrakDiff Adaptativo (A)'!K11, 'AttrakDiff Adaptativo (A)'!M11, 'AttrakDiff Adaptativo (A)'!U11, 'AttrakDiff Adaptativo (A)'!AC11)</f>
        <v>3.428571429</v>
      </c>
      <c r="B27" s="124">
        <f>AVERAGE('AttrakDiff Tradicional (A)'!C11,'AttrakDiff Tradicional (A)'!N11, 'AttrakDiff Tradicional (A)'!O11, 'AttrakDiff Tradicional (A)'!R11, 'AttrakDiff Tradicional (A)'!U11, 'AttrakDiff Tradicional (A)'!Y11, 'AttrakDiff Tradicional (A)'!AB11)</f>
        <v>3.857142857</v>
      </c>
      <c r="C27" s="125">
        <f>AVERAGE('AttrakDiff Adaptativo (A)'!C11,'AttrakDiff Adaptativo (A)'!G11, 'AttrakDiff Adaptativo (A)'!L11, 'AttrakDiff Adaptativo (A)'!N11, 'AttrakDiff Adaptativo (A)'!O11, 'AttrakDiff Adaptativo (A)'!P11, 'AttrakDiff Adaptativo (A)'!Q11, 'AttrakDiff Adaptativo (A)'!D70 )</f>
        <v>4.5</v>
      </c>
      <c r="D27" s="123">
        <f>AVERAGE('AttrakDiff Tradicional (A)'!B11,'AttrakDiff Tradicional (A)'!D11, 'AttrakDiff Tradicional (A)'!E11, 'AttrakDiff Tradicional (A)'!J11, 'AttrakDiff Tradicional (A)'!P11, 'AttrakDiff Tradicional (A)'!V11, 'AttrakDiff Tradicional (A)'!X11, 'AttrakDiff Tradicional (A)'!D70 )</f>
        <v>4.125</v>
      </c>
      <c r="E27" s="125">
        <f>AVERAGE('AttrakDiff Adaptativo (A)'!E11,'AttrakDiff Adaptativo (A)'!S11, 'AttrakDiff Adaptativo (A)'!W11, 'AttrakDiff Adaptativo (A)'!X11, 'AttrakDiff Adaptativo (A)'!Y11, 'AttrakDiff Adaptativo (A)'!Z11, 'AttrakDiff Adaptativo (A)'!AB11)</f>
        <v>3.571428571</v>
      </c>
      <c r="F27" s="123">
        <f>AVERAGE('AttrakDiff Tradicional (A)'!H11,'AttrakDiff Tradicional (A)'!I11, 'AttrakDiff Tradicional (A)'!K11, 'AttrakDiff Tradicional (A)'!L11, 'AttrakDiff Tradicional (A)'!M11, 'AttrakDiff Tradicional (A)'!W11, 'AttrakDiff Tradicional (A)'!Z11)</f>
        <v>5.285714286</v>
      </c>
      <c r="G27" s="125">
        <f>AVERAGE('AttrakDiff Adaptativo (A)'!D11,'AttrakDiff Adaptativo (A)'!H11, 'AttrakDiff Adaptativo (A)'!J11, 'AttrakDiff Adaptativo (A)'!R11, 'AttrakDiff Adaptativo (A)'!T11, 'AttrakDiff Adaptativo (A)'!V11, 'AttrakDiff Adaptativo (A)'!AA11)</f>
        <v>4</v>
      </c>
      <c r="H27" s="123">
        <f>AVERAGE('AttrakDiff Tradicional (A)'!F11,'AttrakDiff Tradicional (A)'!G11, 'AttrakDiff Tradicional (A)'!Q11, 'AttrakDiff Tradicional (A)'!S11, 'AttrakDiff Tradicional (A)'!T11, 'AttrakDiff Tradicional (A)'!AA11, 'AttrakDiff Tradicional (A)'!AC11)</f>
        <v>3.714285714</v>
      </c>
      <c r="J27" s="66" t="s">
        <v>111</v>
      </c>
      <c r="K27" s="67" t="s">
        <v>112</v>
      </c>
    </row>
    <row r="28">
      <c r="A28" s="123">
        <f>AVERAGE('AttrakDiff Adaptativo (A)'!B12,'AttrakDiff Adaptativo (A)'!F12, 'AttrakDiff Adaptativo (A)'!I12, 'AttrakDiff Adaptativo (A)'!K12, 'AttrakDiff Adaptativo (A)'!M12, 'AttrakDiff Adaptativo (A)'!U12, 'AttrakDiff Adaptativo (A)'!AC12)</f>
        <v>3.857142857</v>
      </c>
      <c r="B28" s="124">
        <f>AVERAGE('AttrakDiff Tradicional (A)'!C12,'AttrakDiff Tradicional (A)'!N12, 'AttrakDiff Tradicional (A)'!O12, 'AttrakDiff Tradicional (A)'!R12, 'AttrakDiff Tradicional (A)'!U12, 'AttrakDiff Tradicional (A)'!Y12, 'AttrakDiff Tradicional (A)'!AB12)</f>
        <v>3</v>
      </c>
      <c r="C28" s="125">
        <f>AVERAGE('AttrakDiff Adaptativo (A)'!C12,'AttrakDiff Adaptativo (A)'!G12, 'AttrakDiff Adaptativo (A)'!L12, 'AttrakDiff Adaptativo (A)'!N12, 'AttrakDiff Adaptativo (A)'!O12, 'AttrakDiff Adaptativo (A)'!P12, 'AttrakDiff Adaptativo (A)'!Q12, 'AttrakDiff Adaptativo (A)'!D70 )</f>
        <v>4.125</v>
      </c>
      <c r="D28" s="123">
        <f>AVERAGE('AttrakDiff Tradicional (A)'!B12,'AttrakDiff Tradicional (A)'!D12, 'AttrakDiff Tradicional (A)'!E12, 'AttrakDiff Tradicional (A)'!J12, 'AttrakDiff Tradicional (A)'!P12, 'AttrakDiff Tradicional (A)'!V12, 'AttrakDiff Tradicional (A)'!X12, 'AttrakDiff Tradicional (A)'!D70 )</f>
        <v>4.125</v>
      </c>
      <c r="E28" s="125">
        <f>AVERAGE('AttrakDiff Adaptativo (A)'!E12,'AttrakDiff Adaptativo (A)'!S12, 'AttrakDiff Adaptativo (A)'!W12, 'AttrakDiff Adaptativo (A)'!X12, 'AttrakDiff Adaptativo (A)'!Y12, 'AttrakDiff Adaptativo (A)'!Z12, 'AttrakDiff Adaptativo (A)'!AB12)</f>
        <v>2.714285714</v>
      </c>
      <c r="F28" s="123">
        <f>AVERAGE('AttrakDiff Tradicional (A)'!H12,'AttrakDiff Tradicional (A)'!I12, 'AttrakDiff Tradicional (A)'!K12, 'AttrakDiff Tradicional (A)'!L12, 'AttrakDiff Tradicional (A)'!M12, 'AttrakDiff Tradicional (A)'!W12, 'AttrakDiff Tradicional (A)'!Z12)</f>
        <v>5.142857143</v>
      </c>
      <c r="G28" s="125">
        <f>AVERAGE('AttrakDiff Adaptativo (A)'!D12,'AttrakDiff Adaptativo (A)'!H12, 'AttrakDiff Adaptativo (A)'!J12, 'AttrakDiff Adaptativo (A)'!R12, 'AttrakDiff Adaptativo (A)'!T12, 'AttrakDiff Adaptativo (A)'!V12, 'AttrakDiff Adaptativo (A)'!AA12)</f>
        <v>3.428571429</v>
      </c>
      <c r="H28" s="123">
        <f>AVERAGE('AttrakDiff Tradicional (A)'!F12,'AttrakDiff Tradicional (A)'!G12, 'AttrakDiff Tradicional (A)'!Q12, 'AttrakDiff Tradicional (A)'!S12, 'AttrakDiff Tradicional (A)'!T12, 'AttrakDiff Tradicional (A)'!AA12, 'AttrakDiff Tradicional (A)'!AC12)</f>
        <v>3.285714286</v>
      </c>
    </row>
    <row r="29">
      <c r="A29" s="123">
        <f>AVERAGE('AttrakDiff Adaptativo (A)'!B13,'AttrakDiff Adaptativo (A)'!F13, 'AttrakDiff Adaptativo (A)'!I13, 'AttrakDiff Adaptativo (A)'!K13, 'AttrakDiff Adaptativo (A)'!M13, 'AttrakDiff Adaptativo (A)'!U13, 'AttrakDiff Adaptativo (A)'!AC13)</f>
        <v>3.857142857</v>
      </c>
      <c r="B29" s="124">
        <f>AVERAGE('AttrakDiff Tradicional (A)'!C13,'AttrakDiff Tradicional (A)'!N13, 'AttrakDiff Tradicional (A)'!O13, 'AttrakDiff Tradicional (A)'!R13, 'AttrakDiff Tradicional (A)'!U13, 'AttrakDiff Tradicional (A)'!Y13, 'AttrakDiff Tradicional (A)'!AB13)</f>
        <v>4.571428571</v>
      </c>
      <c r="C29" s="125">
        <f>AVERAGE('AttrakDiff Adaptativo (A)'!C13,'AttrakDiff Adaptativo (A)'!G13, 'AttrakDiff Adaptativo (A)'!L13, 'AttrakDiff Adaptativo (A)'!N13, 'AttrakDiff Adaptativo (A)'!O13, 'AttrakDiff Adaptativo (A)'!P13, 'AttrakDiff Adaptativo (A)'!Q13, 'AttrakDiff Adaptativo (A)'!D70 )</f>
        <v>5.125</v>
      </c>
      <c r="D29" s="123">
        <f>AVERAGE('AttrakDiff Tradicional (A)'!B13,'AttrakDiff Tradicional (A)'!D13, 'AttrakDiff Tradicional (A)'!E13, 'AttrakDiff Tradicional (A)'!J13, 'AttrakDiff Tradicional (A)'!P13, 'AttrakDiff Tradicional (A)'!V13, 'AttrakDiff Tradicional (A)'!X13, 'AttrakDiff Tradicional (A)'!D70 )</f>
        <v>4.75</v>
      </c>
      <c r="E29" s="125">
        <f>AVERAGE('AttrakDiff Adaptativo (A)'!E13,'AttrakDiff Adaptativo (A)'!S13, 'AttrakDiff Adaptativo (A)'!W13, 'AttrakDiff Adaptativo (A)'!X13, 'AttrakDiff Adaptativo (A)'!Y13, 'AttrakDiff Adaptativo (A)'!Z13, 'AttrakDiff Adaptativo (A)'!AB13)</f>
        <v>3.857142857</v>
      </c>
      <c r="F29" s="123">
        <f>AVERAGE('AttrakDiff Tradicional (A)'!H13,'AttrakDiff Tradicional (A)'!I13, 'AttrakDiff Tradicional (A)'!K13, 'AttrakDiff Tradicional (A)'!L13, 'AttrakDiff Tradicional (A)'!M13, 'AttrakDiff Tradicional (A)'!W13, 'AttrakDiff Tradicional (A)'!Z13)</f>
        <v>5.428571429</v>
      </c>
      <c r="G29" s="125">
        <f>AVERAGE('AttrakDiff Adaptativo (A)'!D13,'AttrakDiff Adaptativo (A)'!H13, 'AttrakDiff Adaptativo (A)'!J13, 'AttrakDiff Adaptativo (A)'!R13, 'AttrakDiff Adaptativo (A)'!T13, 'AttrakDiff Adaptativo (A)'!V13, 'AttrakDiff Adaptativo (A)'!AA13)</f>
        <v>3.857142857</v>
      </c>
      <c r="H29" s="123">
        <f>AVERAGE('AttrakDiff Tradicional (A)'!F13,'AttrakDiff Tradicional (A)'!G13, 'AttrakDiff Tradicional (A)'!Q13, 'AttrakDiff Tradicional (A)'!S13, 'AttrakDiff Tradicional (A)'!T13, 'AttrakDiff Tradicional (A)'!AA13, 'AttrakDiff Tradicional (A)'!AC13)</f>
        <v>4.428571429</v>
      </c>
    </row>
    <row r="30">
      <c r="A30" s="123">
        <f>AVERAGE('AttrakDiff Adaptativo (A)'!B14,'AttrakDiff Adaptativo (A)'!F14, 'AttrakDiff Adaptativo (A)'!I14, 'AttrakDiff Adaptativo (A)'!K14, 'AttrakDiff Adaptativo (A)'!M14, 'AttrakDiff Adaptativo (A)'!U14, 'AttrakDiff Adaptativo (A)'!AC14)</f>
        <v>4.142857143</v>
      </c>
      <c r="B30" s="124">
        <f>AVERAGE('AttrakDiff Tradicional (A)'!C14,'AttrakDiff Tradicional (A)'!N14, 'AttrakDiff Tradicional (A)'!O14, 'AttrakDiff Tradicional (A)'!R14, 'AttrakDiff Tradicional (A)'!U14, 'AttrakDiff Tradicional (A)'!Y14, 'AttrakDiff Tradicional (A)'!AB14)</f>
        <v>4</v>
      </c>
      <c r="C30" s="125">
        <f>AVERAGE('AttrakDiff Adaptativo (A)'!C14,'AttrakDiff Adaptativo (A)'!G14, 'AttrakDiff Adaptativo (A)'!L14, 'AttrakDiff Adaptativo (A)'!N14, 'AttrakDiff Adaptativo (A)'!O14, 'AttrakDiff Adaptativo (A)'!P14, 'AttrakDiff Adaptativo (A)'!Q14, 'AttrakDiff Adaptativo (A)'!D70 )</f>
        <v>4</v>
      </c>
      <c r="D30" s="123">
        <f>AVERAGE('AttrakDiff Tradicional (A)'!B14,'AttrakDiff Tradicional (A)'!D14, 'AttrakDiff Tradicional (A)'!E14, 'AttrakDiff Tradicional (A)'!J14, 'AttrakDiff Tradicional (A)'!P14, 'AttrakDiff Tradicional (A)'!V14, 'AttrakDiff Tradicional (A)'!X14, 'AttrakDiff Tradicional (A)'!D70 )</f>
        <v>5.125</v>
      </c>
      <c r="E30" s="125">
        <f>AVERAGE('AttrakDiff Adaptativo (A)'!E14,'AttrakDiff Adaptativo (A)'!S14, 'AttrakDiff Adaptativo (A)'!W14, 'AttrakDiff Adaptativo (A)'!X14, 'AttrakDiff Adaptativo (A)'!Y14, 'AttrakDiff Adaptativo (A)'!Z14, 'AttrakDiff Adaptativo (A)'!AB14)</f>
        <v>4.857142857</v>
      </c>
      <c r="F30" s="123">
        <f>AVERAGE('AttrakDiff Tradicional (A)'!H14,'AttrakDiff Tradicional (A)'!I14, 'AttrakDiff Tradicional (A)'!K14, 'AttrakDiff Tradicional (A)'!L14, 'AttrakDiff Tradicional (A)'!M14, 'AttrakDiff Tradicional (A)'!W14, 'AttrakDiff Tradicional (A)'!Z14)</f>
        <v>3.571428571</v>
      </c>
      <c r="G30" s="125">
        <f>AVERAGE('AttrakDiff Adaptativo (A)'!D14,'AttrakDiff Adaptativo (A)'!H14, 'AttrakDiff Adaptativo (A)'!J14, 'AttrakDiff Adaptativo (A)'!R14, 'AttrakDiff Adaptativo (A)'!T14, 'AttrakDiff Adaptativo (A)'!V14, 'AttrakDiff Adaptativo (A)'!AA14)</f>
        <v>3.428571429</v>
      </c>
      <c r="H30" s="123">
        <f>AVERAGE('AttrakDiff Tradicional (A)'!F14,'AttrakDiff Tradicional (A)'!G14, 'AttrakDiff Tradicional (A)'!Q14, 'AttrakDiff Tradicional (A)'!S14, 'AttrakDiff Tradicional (A)'!T14, 'AttrakDiff Tradicional (A)'!AA14, 'AttrakDiff Tradicional (A)'!AC14)</f>
        <v>3.857142857</v>
      </c>
    </row>
  </sheetData>
  <mergeCells count="19">
    <mergeCell ref="G19:H19"/>
    <mergeCell ref="A19:B19"/>
    <mergeCell ref="C19:D19"/>
    <mergeCell ref="E19:F19"/>
    <mergeCell ref="A18:F18"/>
    <mergeCell ref="J18:K18"/>
    <mergeCell ref="J19:K19"/>
    <mergeCell ref="D7:E7"/>
    <mergeCell ref="F7:G7"/>
    <mergeCell ref="A2:B2"/>
    <mergeCell ref="A1:B1"/>
    <mergeCell ref="J8:K8"/>
    <mergeCell ref="H8:I8"/>
    <mergeCell ref="F8:G8"/>
    <mergeCell ref="D8:E8"/>
    <mergeCell ref="J7:K7"/>
    <mergeCell ref="A3:B3"/>
    <mergeCell ref="E3:H3"/>
    <mergeCell ref="H7:I7"/>
  </mergeCells>
  <conditionalFormatting sqref="G5">
    <cfRule type="notContainsBlanks" dxfId="0" priority="1">
      <formula>LEN(TRIM(G5))&gt;0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7.29" defaultRowHeight="15.0"/>
  <sheetData>
    <row r="1">
      <c r="A1" s="259" t="s">
        <v>228</v>
      </c>
      <c r="B1" s="155" t="s">
        <v>115</v>
      </c>
      <c r="C1" s="155" t="s">
        <v>229</v>
      </c>
      <c r="D1" s="155" t="s">
        <v>211</v>
      </c>
      <c r="E1" s="155" t="s">
        <v>212</v>
      </c>
      <c r="F1" s="155" t="s">
        <v>213</v>
      </c>
      <c r="G1" s="155" t="s">
        <v>214</v>
      </c>
      <c r="H1" s="155" t="s">
        <v>596</v>
      </c>
      <c r="I1" s="260" t="s">
        <v>216</v>
      </c>
    </row>
    <row r="2">
      <c r="A2" s="261"/>
      <c r="B2" s="262" t="s">
        <v>30</v>
      </c>
      <c r="C2" s="263" t="s">
        <v>597</v>
      </c>
      <c r="D2" s="263">
        <v>54.0</v>
      </c>
      <c r="E2" s="263">
        <v>30.0</v>
      </c>
      <c r="F2" s="263">
        <v>54.0</v>
      </c>
      <c r="G2" s="263">
        <v>33.0</v>
      </c>
      <c r="H2" s="263">
        <v>50.0</v>
      </c>
      <c r="I2" s="263">
        <v>44.0</v>
      </c>
    </row>
    <row r="3">
      <c r="A3" s="261"/>
      <c r="B3" s="262" t="s">
        <v>30</v>
      </c>
      <c r="C3" s="263" t="s">
        <v>598</v>
      </c>
      <c r="D3" s="263">
        <v>54.0</v>
      </c>
      <c r="E3" s="263">
        <v>35.0</v>
      </c>
      <c r="F3" s="263">
        <v>62.0</v>
      </c>
      <c r="G3" s="263">
        <v>33.0</v>
      </c>
      <c r="H3" s="263">
        <v>58.0</v>
      </c>
      <c r="I3" s="263">
        <v>48.0</v>
      </c>
    </row>
    <row r="4">
      <c r="A4" s="261"/>
      <c r="B4" s="262" t="s">
        <v>30</v>
      </c>
      <c r="C4" s="263" t="s">
        <v>599</v>
      </c>
      <c r="D4" s="263">
        <v>54.0</v>
      </c>
      <c r="E4" s="263">
        <v>37.0</v>
      </c>
      <c r="F4" s="263">
        <v>64.0</v>
      </c>
      <c r="G4" s="263">
        <v>33.0</v>
      </c>
      <c r="H4" s="263">
        <v>59.0</v>
      </c>
      <c r="I4" s="263">
        <v>50.0</v>
      </c>
    </row>
    <row r="5">
      <c r="A5" s="264"/>
      <c r="B5" s="265" t="s">
        <v>32</v>
      </c>
      <c r="C5" s="266" t="s">
        <v>597</v>
      </c>
      <c r="D5" s="266">
        <v>58.0</v>
      </c>
      <c r="E5" s="266">
        <v>36.0</v>
      </c>
      <c r="F5" s="266">
        <v>50.0</v>
      </c>
      <c r="G5" s="266">
        <v>31.0</v>
      </c>
      <c r="H5" s="266">
        <v>56.0</v>
      </c>
      <c r="I5" s="266">
        <v>43.0</v>
      </c>
    </row>
    <row r="6">
      <c r="A6" s="264"/>
      <c r="B6" s="265" t="s">
        <v>32</v>
      </c>
      <c r="C6" s="266" t="s">
        <v>598</v>
      </c>
      <c r="D6" s="266">
        <v>57.0</v>
      </c>
      <c r="E6" s="266">
        <v>13.0</v>
      </c>
      <c r="F6" s="266">
        <v>55.0</v>
      </c>
      <c r="G6" s="266">
        <v>27.0</v>
      </c>
      <c r="H6" s="266">
        <v>36.0</v>
      </c>
      <c r="I6" s="266">
        <v>27.0</v>
      </c>
    </row>
    <row r="7">
      <c r="A7" s="264"/>
      <c r="B7" s="265" t="s">
        <v>32</v>
      </c>
      <c r="C7" s="266" t="s">
        <v>599</v>
      </c>
      <c r="D7" s="266">
        <v>62.0</v>
      </c>
      <c r="E7" s="266">
        <v>15.0</v>
      </c>
      <c r="F7" s="266">
        <v>54.0</v>
      </c>
      <c r="G7" s="266">
        <v>30.0</v>
      </c>
      <c r="H7" s="266">
        <v>39.0</v>
      </c>
      <c r="I7" s="266">
        <v>28.0</v>
      </c>
    </row>
    <row r="8">
      <c r="A8" s="264"/>
      <c r="B8" s="262" t="s">
        <v>34</v>
      </c>
      <c r="C8" s="263" t="s">
        <v>597</v>
      </c>
      <c r="D8" s="263">
        <v>54.0</v>
      </c>
      <c r="E8" s="263">
        <v>25.0</v>
      </c>
      <c r="F8" s="263">
        <v>51.0</v>
      </c>
      <c r="G8" s="263">
        <v>33.0</v>
      </c>
      <c r="H8" s="263">
        <v>44.0</v>
      </c>
      <c r="I8" s="263">
        <v>37.0</v>
      </c>
    </row>
    <row r="9">
      <c r="A9" s="264"/>
      <c r="B9" s="262" t="s">
        <v>34</v>
      </c>
      <c r="C9" s="263" t="s">
        <v>598</v>
      </c>
      <c r="D9" s="263">
        <v>54.0</v>
      </c>
      <c r="E9" s="263">
        <v>16.0</v>
      </c>
      <c r="F9" s="263">
        <v>53.0</v>
      </c>
      <c r="G9" s="263">
        <v>33.0</v>
      </c>
      <c r="H9" s="263">
        <v>35.0</v>
      </c>
      <c r="I9" s="263">
        <v>26.0</v>
      </c>
    </row>
    <row r="10">
      <c r="A10" s="264"/>
      <c r="B10" s="262" t="s">
        <v>34</v>
      </c>
      <c r="C10" s="263" t="s">
        <v>599</v>
      </c>
      <c r="D10" s="263">
        <v>54.0</v>
      </c>
      <c r="E10" s="263">
        <v>15.0</v>
      </c>
      <c r="F10" s="263">
        <v>58.0</v>
      </c>
      <c r="G10" s="263">
        <v>33.0</v>
      </c>
      <c r="H10" s="263">
        <v>38.0</v>
      </c>
      <c r="I10" s="263">
        <v>26.0</v>
      </c>
    </row>
    <row r="11">
      <c r="A11" s="264"/>
      <c r="B11" s="265" t="s">
        <v>603</v>
      </c>
      <c r="C11" s="266" t="s">
        <v>597</v>
      </c>
      <c r="D11" s="266">
        <v>43.0</v>
      </c>
      <c r="E11" s="266">
        <v>23.0</v>
      </c>
      <c r="F11" s="266">
        <v>60.0</v>
      </c>
      <c r="G11" s="266">
        <v>39.0</v>
      </c>
      <c r="H11" s="266">
        <v>96.0</v>
      </c>
      <c r="I11" s="266">
        <v>51.0</v>
      </c>
    </row>
    <row r="12">
      <c r="A12" s="264"/>
      <c r="B12" s="265" t="s">
        <v>603</v>
      </c>
      <c r="C12" s="266" t="s">
        <v>598</v>
      </c>
      <c r="D12" s="266">
        <v>61.0</v>
      </c>
      <c r="E12" s="266">
        <v>23.0</v>
      </c>
      <c r="F12" s="266">
        <v>57.0</v>
      </c>
      <c r="G12" s="266">
        <v>29.0</v>
      </c>
      <c r="H12" s="266">
        <v>68.0</v>
      </c>
      <c r="I12" s="266">
        <v>47.0</v>
      </c>
    </row>
    <row r="13">
      <c r="A13" s="264"/>
      <c r="B13" s="265" t="s">
        <v>603</v>
      </c>
      <c r="C13" s="266" t="s">
        <v>599</v>
      </c>
      <c r="D13" s="266">
        <v>60.0</v>
      </c>
      <c r="E13" s="266">
        <v>27.0</v>
      </c>
      <c r="F13" s="266">
        <v>56.0</v>
      </c>
      <c r="G13" s="266">
        <v>29.0</v>
      </c>
      <c r="H13" s="266">
        <v>78.0</v>
      </c>
      <c r="I13" s="266">
        <v>55.0</v>
      </c>
    </row>
    <row r="14">
      <c r="A14" s="264"/>
      <c r="B14" s="262" t="s">
        <v>40</v>
      </c>
      <c r="C14" s="263" t="s">
        <v>597</v>
      </c>
      <c r="D14" s="263">
        <v>54.0</v>
      </c>
      <c r="E14" s="263">
        <v>17.0</v>
      </c>
      <c r="F14" s="263">
        <v>63.0</v>
      </c>
      <c r="G14" s="263">
        <v>33.0</v>
      </c>
      <c r="H14" s="263">
        <v>61.0</v>
      </c>
      <c r="I14" s="263">
        <v>37.0</v>
      </c>
    </row>
    <row r="15">
      <c r="A15" s="264"/>
      <c r="B15" s="262" t="s">
        <v>40</v>
      </c>
      <c r="C15" s="263" t="s">
        <v>598</v>
      </c>
      <c r="D15" s="263">
        <v>54.0</v>
      </c>
      <c r="E15" s="263">
        <v>17.0</v>
      </c>
      <c r="F15" s="263">
        <v>57.0</v>
      </c>
      <c r="G15" s="263">
        <v>33.0</v>
      </c>
      <c r="H15" s="263">
        <v>34.0</v>
      </c>
      <c r="I15" s="263">
        <v>26.0</v>
      </c>
    </row>
    <row r="16">
      <c r="A16" s="264"/>
      <c r="B16" s="262" t="s">
        <v>40</v>
      </c>
      <c r="C16" s="263" t="s">
        <v>599</v>
      </c>
      <c r="D16" s="263">
        <v>54.0</v>
      </c>
      <c r="E16" s="263">
        <v>19.0</v>
      </c>
      <c r="F16" s="263">
        <v>56.0</v>
      </c>
      <c r="G16" s="263">
        <v>33.0</v>
      </c>
      <c r="H16" s="263">
        <v>40.0</v>
      </c>
      <c r="I16" s="263">
        <v>30.0</v>
      </c>
    </row>
    <row r="17">
      <c r="A17" s="264"/>
      <c r="B17" s="265" t="s">
        <v>42</v>
      </c>
      <c r="C17" s="266" t="s">
        <v>597</v>
      </c>
      <c r="D17" s="266">
        <v>55.0</v>
      </c>
      <c r="E17" s="266">
        <v>12.0</v>
      </c>
      <c r="F17" s="266">
        <v>55.0</v>
      </c>
      <c r="G17" s="266">
        <v>33.0</v>
      </c>
      <c r="H17" s="266">
        <v>41.0</v>
      </c>
      <c r="I17" s="266">
        <v>25.0</v>
      </c>
    </row>
    <row r="18">
      <c r="A18" s="264"/>
      <c r="B18" s="265" t="s">
        <v>42</v>
      </c>
      <c r="C18" s="266" t="s">
        <v>598</v>
      </c>
      <c r="D18" s="266">
        <v>55.0</v>
      </c>
      <c r="E18" s="266">
        <v>14.0</v>
      </c>
      <c r="F18" s="266">
        <v>56.0</v>
      </c>
      <c r="G18" s="266">
        <v>33.0</v>
      </c>
      <c r="H18" s="266">
        <v>43.0</v>
      </c>
      <c r="I18" s="266">
        <v>27.0</v>
      </c>
    </row>
    <row r="19">
      <c r="A19" s="264"/>
      <c r="B19" s="265" t="s">
        <v>42</v>
      </c>
      <c r="C19" s="266" t="s">
        <v>599</v>
      </c>
      <c r="D19" s="266">
        <v>55.0</v>
      </c>
      <c r="E19" s="266">
        <v>20.0</v>
      </c>
      <c r="F19" s="266">
        <v>58.0</v>
      </c>
      <c r="G19" s="266">
        <v>33.0</v>
      </c>
      <c r="H19" s="266">
        <v>42.0</v>
      </c>
      <c r="I19" s="266">
        <v>29.0</v>
      </c>
    </row>
    <row r="20">
      <c r="A20" s="264"/>
      <c r="B20" s="262" t="s">
        <v>49</v>
      </c>
      <c r="C20" s="263" t="s">
        <v>597</v>
      </c>
      <c r="D20" s="263">
        <v>58.0</v>
      </c>
      <c r="E20" s="263">
        <v>22.0</v>
      </c>
      <c r="F20" s="263">
        <v>54.0</v>
      </c>
      <c r="G20" s="263">
        <v>33.0</v>
      </c>
      <c r="H20" s="263">
        <v>56.0</v>
      </c>
      <c r="I20" s="263">
        <v>40.0</v>
      </c>
    </row>
    <row r="21">
      <c r="A21" s="264"/>
      <c r="B21" s="262" t="s">
        <v>49</v>
      </c>
      <c r="C21" s="263" t="s">
        <v>598</v>
      </c>
      <c r="D21" s="263">
        <v>65.0</v>
      </c>
      <c r="E21" s="263">
        <v>19.0</v>
      </c>
      <c r="F21" s="263">
        <v>52.0</v>
      </c>
      <c r="G21" s="263">
        <v>31.0</v>
      </c>
      <c r="H21" s="263">
        <v>41.0</v>
      </c>
      <c r="I21" s="263">
        <v>31.0</v>
      </c>
    </row>
    <row r="22">
      <c r="A22" s="264"/>
      <c r="B22" s="262" t="s">
        <v>49</v>
      </c>
      <c r="C22" s="263" t="s">
        <v>599</v>
      </c>
      <c r="D22" s="263">
        <v>63.0</v>
      </c>
      <c r="E22" s="263">
        <v>23.0</v>
      </c>
      <c r="F22" s="263">
        <v>54.0</v>
      </c>
      <c r="G22" s="263">
        <v>32.0</v>
      </c>
      <c r="H22" s="263">
        <v>41.0</v>
      </c>
      <c r="I22" s="263">
        <v>34.0</v>
      </c>
    </row>
    <row r="23">
      <c r="A23" s="264"/>
      <c r="B23" s="265" t="s">
        <v>53</v>
      </c>
      <c r="C23" s="266" t="s">
        <v>597</v>
      </c>
      <c r="D23" s="266">
        <v>54.0</v>
      </c>
      <c r="E23" s="266">
        <v>23.0</v>
      </c>
      <c r="F23" s="266">
        <v>56.0</v>
      </c>
      <c r="G23" s="266">
        <v>33.0</v>
      </c>
      <c r="H23" s="266">
        <v>50.0</v>
      </c>
      <c r="I23" s="266">
        <v>34.0</v>
      </c>
    </row>
    <row r="24">
      <c r="A24" s="264"/>
      <c r="B24" s="265" t="s">
        <v>53</v>
      </c>
      <c r="C24" s="266" t="s">
        <v>598</v>
      </c>
      <c r="D24" s="266">
        <v>55.0</v>
      </c>
      <c r="E24" s="266">
        <v>14.0</v>
      </c>
      <c r="F24" s="266">
        <v>52.0</v>
      </c>
      <c r="G24" s="266">
        <v>32.0</v>
      </c>
      <c r="H24" s="266">
        <v>50.0</v>
      </c>
      <c r="I24" s="266">
        <v>29.0</v>
      </c>
    </row>
    <row r="25">
      <c r="A25" s="264"/>
      <c r="B25" s="265" t="s">
        <v>53</v>
      </c>
      <c r="C25" s="266" t="s">
        <v>599</v>
      </c>
      <c r="D25" s="266">
        <v>55.0</v>
      </c>
      <c r="E25" s="266">
        <v>16.0</v>
      </c>
      <c r="F25" s="266">
        <v>52.0</v>
      </c>
      <c r="G25" s="266">
        <v>33.0</v>
      </c>
      <c r="H25" s="266">
        <v>43.0</v>
      </c>
      <c r="I25" s="266">
        <v>29.0</v>
      </c>
    </row>
    <row r="26">
      <c r="A26" s="264"/>
      <c r="B26" s="262" t="s">
        <v>44</v>
      </c>
      <c r="C26" s="263" t="s">
        <v>597</v>
      </c>
      <c r="D26" s="263">
        <v>51.0</v>
      </c>
      <c r="E26" s="263">
        <v>17.0</v>
      </c>
      <c r="F26" s="263">
        <v>51.0</v>
      </c>
      <c r="G26" s="263">
        <v>32.0</v>
      </c>
      <c r="H26" s="263">
        <v>55.0</v>
      </c>
      <c r="I26" s="263">
        <v>34.0</v>
      </c>
    </row>
    <row r="27">
      <c r="A27" s="264"/>
      <c r="B27" s="262" t="s">
        <v>44</v>
      </c>
      <c r="C27" s="263" t="s">
        <v>598</v>
      </c>
      <c r="D27" s="263">
        <v>64.0</v>
      </c>
      <c r="E27" s="263">
        <v>15.0</v>
      </c>
      <c r="F27" s="263">
        <v>55.0</v>
      </c>
      <c r="G27" s="263">
        <v>27.0</v>
      </c>
      <c r="H27" s="263">
        <v>42.0</v>
      </c>
      <c r="I27" s="263">
        <v>31.0</v>
      </c>
    </row>
    <row r="28">
      <c r="A28" s="264"/>
      <c r="B28" s="262" t="s">
        <v>44</v>
      </c>
      <c r="C28" s="263" t="s">
        <v>599</v>
      </c>
      <c r="D28" s="263">
        <v>63.0</v>
      </c>
      <c r="E28" s="263">
        <v>15.0</v>
      </c>
      <c r="F28" s="263">
        <v>51.0</v>
      </c>
      <c r="G28" s="263">
        <v>23.0</v>
      </c>
      <c r="H28" s="263">
        <v>42.0</v>
      </c>
      <c r="I28" s="263">
        <v>34.0</v>
      </c>
    </row>
    <row r="29">
      <c r="A29" s="264"/>
      <c r="B29" s="265" t="s">
        <v>46</v>
      </c>
      <c r="C29" s="266" t="s">
        <v>597</v>
      </c>
      <c r="D29" s="266">
        <v>55.0</v>
      </c>
      <c r="E29" s="266">
        <v>15.0</v>
      </c>
      <c r="F29" s="266">
        <v>55.0</v>
      </c>
      <c r="G29" s="266">
        <v>33.0</v>
      </c>
      <c r="H29" s="266">
        <v>73.0</v>
      </c>
      <c r="I29" s="266">
        <v>40.0</v>
      </c>
    </row>
    <row r="30">
      <c r="A30" s="264"/>
      <c r="B30" s="265" t="s">
        <v>46</v>
      </c>
      <c r="C30" s="266" t="s">
        <v>598</v>
      </c>
      <c r="D30" s="266">
        <v>55.0</v>
      </c>
      <c r="E30" s="266">
        <v>15.0</v>
      </c>
      <c r="F30" s="266">
        <v>58.0</v>
      </c>
      <c r="G30" s="266">
        <v>33.0</v>
      </c>
      <c r="H30" s="266">
        <v>60.0</v>
      </c>
      <c r="I30" s="266">
        <v>34.0</v>
      </c>
    </row>
    <row r="31">
      <c r="A31" s="264"/>
      <c r="B31" s="265" t="s">
        <v>46</v>
      </c>
      <c r="C31" s="266" t="s">
        <v>599</v>
      </c>
      <c r="D31" s="266">
        <v>55.0</v>
      </c>
      <c r="E31" s="266">
        <v>16.0</v>
      </c>
      <c r="F31" s="266">
        <v>58.0</v>
      </c>
      <c r="G31" s="266">
        <v>33.0</v>
      </c>
      <c r="H31" s="266">
        <v>58.0</v>
      </c>
      <c r="I31" s="266">
        <v>33.0</v>
      </c>
    </row>
    <row r="32">
      <c r="A32" s="269" t="s">
        <v>604</v>
      </c>
      <c r="B32" s="270"/>
      <c r="C32" s="270"/>
      <c r="D32" s="270"/>
      <c r="E32" s="128"/>
      <c r="F32" s="128"/>
      <c r="G32" s="128"/>
      <c r="H32" s="128"/>
      <c r="I32" s="271"/>
    </row>
    <row r="33">
      <c r="A33" s="272"/>
      <c r="B33" s="128"/>
      <c r="C33" s="128"/>
      <c r="D33" s="128"/>
      <c r="E33" s="128"/>
      <c r="F33" s="128"/>
      <c r="G33" s="128"/>
      <c r="H33" s="128"/>
      <c r="I33" s="271"/>
    </row>
    <row r="34">
      <c r="A34" s="272"/>
      <c r="B34" s="128"/>
      <c r="C34" s="128"/>
      <c r="D34" s="128"/>
      <c r="E34" s="128"/>
      <c r="F34" s="128"/>
      <c r="G34" s="128"/>
      <c r="H34" s="128"/>
      <c r="I34" s="271"/>
    </row>
    <row r="35">
      <c r="A35" s="273" t="s">
        <v>605</v>
      </c>
      <c r="I35" s="271"/>
    </row>
    <row r="36">
      <c r="A36" s="272"/>
      <c r="B36" s="128"/>
      <c r="C36" s="128"/>
      <c r="D36" s="128"/>
      <c r="E36" s="128"/>
      <c r="F36" s="128"/>
      <c r="G36" s="128"/>
      <c r="H36" s="128"/>
      <c r="I36" s="271"/>
    </row>
    <row r="37">
      <c r="A37" s="49" t="s">
        <v>214</v>
      </c>
      <c r="B37" s="100"/>
      <c r="C37" s="100"/>
      <c r="D37" s="100"/>
      <c r="E37" s="100"/>
      <c r="F37" s="100"/>
      <c r="G37" s="100"/>
      <c r="H37" s="100"/>
      <c r="I37" s="271"/>
    </row>
    <row r="38">
      <c r="A38" s="220" t="s">
        <v>115</v>
      </c>
      <c r="B38" s="220" t="s">
        <v>211</v>
      </c>
      <c r="C38" s="220" t="s">
        <v>212</v>
      </c>
      <c r="D38" s="220" t="s">
        <v>213</v>
      </c>
      <c r="E38" s="220" t="s">
        <v>214</v>
      </c>
      <c r="F38" s="220" t="s">
        <v>596</v>
      </c>
      <c r="G38" s="220" t="s">
        <v>216</v>
      </c>
      <c r="H38" s="274" t="s">
        <v>606</v>
      </c>
      <c r="I38" s="271"/>
    </row>
    <row r="39">
      <c r="A39" s="275" t="s">
        <v>30</v>
      </c>
      <c r="B39" s="276">
        <f t="shared" ref="B39:G39" si="1">D2</f>
        <v>54</v>
      </c>
      <c r="C39" s="276">
        <f t="shared" si="1"/>
        <v>30</v>
      </c>
      <c r="D39" s="276">
        <f t="shared" si="1"/>
        <v>54</v>
      </c>
      <c r="E39" s="276">
        <f t="shared" si="1"/>
        <v>33</v>
      </c>
      <c r="F39" s="276">
        <f t="shared" si="1"/>
        <v>50</v>
      </c>
      <c r="G39" s="276">
        <f t="shared" si="1"/>
        <v>44</v>
      </c>
      <c r="H39" s="277">
        <f t="shared" ref="H39:H48" si="3">AVERAGE(B39:G39)</f>
        <v>44.16666667</v>
      </c>
      <c r="I39" s="271"/>
    </row>
    <row r="40">
      <c r="A40" s="275" t="s">
        <v>32</v>
      </c>
      <c r="B40" s="276">
        <f t="shared" ref="B40:G40" si="2">D5</f>
        <v>58</v>
      </c>
      <c r="C40" s="276">
        <f t="shared" si="2"/>
        <v>36</v>
      </c>
      <c r="D40" s="276">
        <f t="shared" si="2"/>
        <v>50</v>
      </c>
      <c r="E40" s="276">
        <f t="shared" si="2"/>
        <v>31</v>
      </c>
      <c r="F40" s="276">
        <f t="shared" si="2"/>
        <v>56</v>
      </c>
      <c r="G40" s="276">
        <f t="shared" si="2"/>
        <v>43</v>
      </c>
      <c r="H40" s="277">
        <f t="shared" si="3"/>
        <v>45.66666667</v>
      </c>
      <c r="I40" s="271"/>
    </row>
    <row r="41">
      <c r="A41" s="275" t="s">
        <v>34</v>
      </c>
      <c r="B41" s="276">
        <f t="shared" ref="B41:G41" si="4">D8</f>
        <v>54</v>
      </c>
      <c r="C41" s="276">
        <f t="shared" si="4"/>
        <v>25</v>
      </c>
      <c r="D41" s="276">
        <f t="shared" si="4"/>
        <v>51</v>
      </c>
      <c r="E41" s="276">
        <f t="shared" si="4"/>
        <v>33</v>
      </c>
      <c r="F41" s="276">
        <f t="shared" si="4"/>
        <v>44</v>
      </c>
      <c r="G41" s="276">
        <f t="shared" si="4"/>
        <v>37</v>
      </c>
      <c r="H41" s="277">
        <f t="shared" si="3"/>
        <v>40.66666667</v>
      </c>
      <c r="I41" s="271"/>
    </row>
    <row r="42">
      <c r="A42" s="275" t="s">
        <v>37</v>
      </c>
      <c r="B42" s="276">
        <f t="shared" ref="B42:G42" si="5">D11</f>
        <v>43</v>
      </c>
      <c r="C42" s="276">
        <f t="shared" si="5"/>
        <v>23</v>
      </c>
      <c r="D42" s="276">
        <f t="shared" si="5"/>
        <v>60</v>
      </c>
      <c r="E42" s="276">
        <f t="shared" si="5"/>
        <v>39</v>
      </c>
      <c r="F42" s="276">
        <f t="shared" si="5"/>
        <v>96</v>
      </c>
      <c r="G42" s="276">
        <f t="shared" si="5"/>
        <v>51</v>
      </c>
      <c r="H42" s="277">
        <f t="shared" si="3"/>
        <v>52</v>
      </c>
      <c r="I42" s="271"/>
    </row>
    <row r="43">
      <c r="A43" s="275" t="s">
        <v>40</v>
      </c>
      <c r="B43" s="276">
        <f t="shared" ref="B43:G43" si="6">D14</f>
        <v>54</v>
      </c>
      <c r="C43" s="276">
        <f t="shared" si="6"/>
        <v>17</v>
      </c>
      <c r="D43" s="276">
        <f t="shared" si="6"/>
        <v>63</v>
      </c>
      <c r="E43" s="276">
        <f t="shared" si="6"/>
        <v>33</v>
      </c>
      <c r="F43" s="276">
        <f t="shared" si="6"/>
        <v>61</v>
      </c>
      <c r="G43" s="276">
        <f t="shared" si="6"/>
        <v>37</v>
      </c>
      <c r="H43" s="277">
        <f t="shared" si="3"/>
        <v>44.16666667</v>
      </c>
      <c r="I43" s="271"/>
    </row>
    <row r="44">
      <c r="A44" s="275" t="s">
        <v>42</v>
      </c>
      <c r="B44" s="276">
        <f t="shared" ref="B44:G44" si="7">D17</f>
        <v>55</v>
      </c>
      <c r="C44" s="276">
        <f t="shared" si="7"/>
        <v>12</v>
      </c>
      <c r="D44" s="276">
        <f t="shared" si="7"/>
        <v>55</v>
      </c>
      <c r="E44" s="276">
        <f t="shared" si="7"/>
        <v>33</v>
      </c>
      <c r="F44" s="276">
        <f t="shared" si="7"/>
        <v>41</v>
      </c>
      <c r="G44" s="276">
        <f t="shared" si="7"/>
        <v>25</v>
      </c>
      <c r="H44" s="277">
        <f t="shared" si="3"/>
        <v>36.83333333</v>
      </c>
      <c r="I44" s="271"/>
    </row>
    <row r="45">
      <c r="A45" s="275" t="s">
        <v>49</v>
      </c>
      <c r="B45" s="276">
        <f t="shared" ref="B45:G45" si="8">D20</f>
        <v>58</v>
      </c>
      <c r="C45" s="276">
        <f t="shared" si="8"/>
        <v>22</v>
      </c>
      <c r="D45" s="276">
        <f t="shared" si="8"/>
        <v>54</v>
      </c>
      <c r="E45" s="276">
        <f t="shared" si="8"/>
        <v>33</v>
      </c>
      <c r="F45" s="276">
        <f t="shared" si="8"/>
        <v>56</v>
      </c>
      <c r="G45" s="276">
        <f t="shared" si="8"/>
        <v>40</v>
      </c>
      <c r="H45" s="277">
        <f t="shared" si="3"/>
        <v>43.83333333</v>
      </c>
      <c r="I45" s="271"/>
    </row>
    <row r="46">
      <c r="A46" s="275" t="s">
        <v>53</v>
      </c>
      <c r="B46" s="276">
        <f t="shared" ref="B46:G46" si="9">D23</f>
        <v>54</v>
      </c>
      <c r="C46" s="276">
        <f t="shared" si="9"/>
        <v>23</v>
      </c>
      <c r="D46" s="276">
        <f t="shared" si="9"/>
        <v>56</v>
      </c>
      <c r="E46" s="276">
        <f t="shared" si="9"/>
        <v>33</v>
      </c>
      <c r="F46" s="276">
        <f t="shared" si="9"/>
        <v>50</v>
      </c>
      <c r="G46" s="276">
        <f t="shared" si="9"/>
        <v>34</v>
      </c>
      <c r="H46" s="277">
        <f t="shared" si="3"/>
        <v>41.66666667</v>
      </c>
      <c r="I46" s="271"/>
    </row>
    <row r="47">
      <c r="A47" s="275" t="s">
        <v>44</v>
      </c>
      <c r="B47" s="276">
        <f t="shared" ref="B47:G47" si="10">D26</f>
        <v>51</v>
      </c>
      <c r="C47" s="276">
        <f t="shared" si="10"/>
        <v>17</v>
      </c>
      <c r="D47" s="276">
        <f t="shared" si="10"/>
        <v>51</v>
      </c>
      <c r="E47" s="276">
        <f t="shared" si="10"/>
        <v>32</v>
      </c>
      <c r="F47" s="276">
        <f t="shared" si="10"/>
        <v>55</v>
      </c>
      <c r="G47" s="276">
        <f t="shared" si="10"/>
        <v>34</v>
      </c>
      <c r="H47" s="277">
        <f t="shared" si="3"/>
        <v>40</v>
      </c>
      <c r="I47" s="271"/>
    </row>
    <row r="48">
      <c r="A48" s="275" t="s">
        <v>46</v>
      </c>
      <c r="B48" s="276">
        <f t="shared" ref="B48:G48" si="11">D29</f>
        <v>55</v>
      </c>
      <c r="C48" s="276">
        <f t="shared" si="11"/>
        <v>15</v>
      </c>
      <c r="D48" s="276">
        <f t="shared" si="11"/>
        <v>55</v>
      </c>
      <c r="E48" s="276">
        <f t="shared" si="11"/>
        <v>33</v>
      </c>
      <c r="F48" s="276">
        <f t="shared" si="11"/>
        <v>73</v>
      </c>
      <c r="G48" s="276">
        <f t="shared" si="11"/>
        <v>40</v>
      </c>
      <c r="H48" s="277">
        <f t="shared" si="3"/>
        <v>45.16666667</v>
      </c>
      <c r="I48" s="128"/>
    </row>
    <row r="49">
      <c r="A49" s="278" t="s">
        <v>116</v>
      </c>
      <c r="B49" s="278">
        <v>1.0</v>
      </c>
      <c r="C49" s="278">
        <v>2.0</v>
      </c>
      <c r="D49" s="278">
        <v>3.0</v>
      </c>
      <c r="E49" s="278">
        <v>4.0</v>
      </c>
      <c r="F49" s="278">
        <v>5.0</v>
      </c>
      <c r="G49" s="278">
        <v>6.0</v>
      </c>
      <c r="H49" s="128"/>
      <c r="I49" s="128"/>
    </row>
    <row r="50">
      <c r="B50" s="279"/>
      <c r="C50" s="128"/>
      <c r="D50" s="128"/>
      <c r="E50" s="128"/>
      <c r="F50" s="128"/>
      <c r="G50" s="128"/>
      <c r="H50" s="128"/>
      <c r="I50" s="128"/>
    </row>
    <row r="51">
      <c r="B51" s="272"/>
      <c r="C51" s="128"/>
      <c r="D51" s="128"/>
      <c r="E51" s="128"/>
      <c r="F51" s="128"/>
      <c r="G51" s="128"/>
      <c r="H51" s="128"/>
      <c r="I51" s="128"/>
    </row>
    <row r="52">
      <c r="A52" s="49" t="s">
        <v>99</v>
      </c>
      <c r="B52" s="100"/>
      <c r="C52" s="100"/>
      <c r="D52" s="100"/>
      <c r="E52" s="100"/>
      <c r="F52" s="100"/>
      <c r="G52" s="100"/>
      <c r="H52" s="100"/>
      <c r="K52" s="280" t="str">
        <f>B53</f>
        <v>Engajamento</v>
      </c>
    </row>
    <row r="53">
      <c r="A53" s="220" t="s">
        <v>115</v>
      </c>
      <c r="B53" s="220" t="s">
        <v>211</v>
      </c>
      <c r="C53" s="220" t="s">
        <v>212</v>
      </c>
      <c r="D53" s="220" t="s">
        <v>213</v>
      </c>
      <c r="E53" s="220" t="s">
        <v>214</v>
      </c>
      <c r="F53" s="220" t="s">
        <v>596</v>
      </c>
      <c r="G53" s="220" t="s">
        <v>216</v>
      </c>
      <c r="H53" s="274" t="s">
        <v>606</v>
      </c>
      <c r="J53" s="31" t="str">
        <f t="shared" ref="J53:J63" si="13">A53</f>
        <v>Usuário ID</v>
      </c>
      <c r="K53" s="26" t="s">
        <v>294</v>
      </c>
      <c r="L53" s="26" t="s">
        <v>295</v>
      </c>
    </row>
    <row r="54">
      <c r="A54" s="281" t="s">
        <v>30</v>
      </c>
      <c r="B54" s="281">
        <f t="shared" ref="B54:G54" si="12">D3</f>
        <v>54</v>
      </c>
      <c r="C54" s="281">
        <f t="shared" si="12"/>
        <v>35</v>
      </c>
      <c r="D54" s="281">
        <f t="shared" si="12"/>
        <v>62</v>
      </c>
      <c r="E54" s="281">
        <f t="shared" si="12"/>
        <v>33</v>
      </c>
      <c r="F54" s="281">
        <f t="shared" si="12"/>
        <v>58</v>
      </c>
      <c r="G54" s="281">
        <f t="shared" si="12"/>
        <v>48</v>
      </c>
      <c r="H54" s="282">
        <f t="shared" ref="H54:H63" si="15">AVERAGE(B54:G54)</f>
        <v>48.33333333</v>
      </c>
      <c r="J54" s="31" t="str">
        <f t="shared" si="13"/>
        <v>sec_04</v>
      </c>
      <c r="K54" s="31">
        <f t="shared" ref="K54:K63" si="16">B54</f>
        <v>54</v>
      </c>
      <c r="L54" s="31">
        <f t="shared" ref="L54:L63" si="17">B68</f>
        <v>54</v>
      </c>
    </row>
    <row r="55">
      <c r="A55" s="281" t="s">
        <v>32</v>
      </c>
      <c r="B55" s="281">
        <f t="shared" ref="B55:G55" si="14">D6</f>
        <v>57</v>
      </c>
      <c r="C55" s="281">
        <f t="shared" si="14"/>
        <v>13</v>
      </c>
      <c r="D55" s="281">
        <f t="shared" si="14"/>
        <v>55</v>
      </c>
      <c r="E55" s="281">
        <f t="shared" si="14"/>
        <v>27</v>
      </c>
      <c r="F55" s="281">
        <f t="shared" si="14"/>
        <v>36</v>
      </c>
      <c r="G55" s="281">
        <f t="shared" si="14"/>
        <v>27</v>
      </c>
      <c r="H55" s="282">
        <f t="shared" si="15"/>
        <v>35.83333333</v>
      </c>
      <c r="J55" s="31" t="str">
        <f t="shared" si="13"/>
        <v>sec_05</v>
      </c>
      <c r="K55" s="31">
        <f t="shared" si="16"/>
        <v>57</v>
      </c>
      <c r="L55" s="31">
        <f t="shared" si="17"/>
        <v>62</v>
      </c>
    </row>
    <row r="56">
      <c r="A56" s="281" t="s">
        <v>34</v>
      </c>
      <c r="B56" s="281">
        <f t="shared" ref="B56:G56" si="18">D9</f>
        <v>54</v>
      </c>
      <c r="C56" s="281">
        <f t="shared" si="18"/>
        <v>16</v>
      </c>
      <c r="D56" s="281">
        <f t="shared" si="18"/>
        <v>53</v>
      </c>
      <c r="E56" s="281">
        <f t="shared" si="18"/>
        <v>33</v>
      </c>
      <c r="F56" s="281">
        <f t="shared" si="18"/>
        <v>35</v>
      </c>
      <c r="G56" s="281">
        <f t="shared" si="18"/>
        <v>26</v>
      </c>
      <c r="H56" s="282">
        <f t="shared" si="15"/>
        <v>36.16666667</v>
      </c>
      <c r="J56" s="31" t="str">
        <f t="shared" si="13"/>
        <v>sec_06</v>
      </c>
      <c r="K56" s="31">
        <f t="shared" si="16"/>
        <v>54</v>
      </c>
      <c r="L56" s="31">
        <f t="shared" si="17"/>
        <v>54</v>
      </c>
    </row>
    <row r="57">
      <c r="A57" s="281" t="s">
        <v>37</v>
      </c>
      <c r="B57" s="281">
        <f t="shared" ref="B57:G57" si="19">D12</f>
        <v>61</v>
      </c>
      <c r="C57" s="281">
        <f t="shared" si="19"/>
        <v>23</v>
      </c>
      <c r="D57" s="281">
        <f t="shared" si="19"/>
        <v>57</v>
      </c>
      <c r="E57" s="281">
        <f t="shared" si="19"/>
        <v>29</v>
      </c>
      <c r="F57" s="281">
        <f t="shared" si="19"/>
        <v>68</v>
      </c>
      <c r="G57" s="281">
        <f t="shared" si="19"/>
        <v>47</v>
      </c>
      <c r="H57" s="282">
        <f t="shared" si="15"/>
        <v>47.5</v>
      </c>
      <c r="J57" s="31" t="str">
        <f t="shared" si="13"/>
        <v>sec_07</v>
      </c>
      <c r="K57" s="31">
        <f t="shared" si="16"/>
        <v>61</v>
      </c>
      <c r="L57" s="31">
        <f t="shared" si="17"/>
        <v>60</v>
      </c>
    </row>
    <row r="58">
      <c r="A58" s="281" t="s">
        <v>40</v>
      </c>
      <c r="B58" s="281">
        <f t="shared" ref="B58:G58" si="20">D15</f>
        <v>54</v>
      </c>
      <c r="C58" s="281">
        <f t="shared" si="20"/>
        <v>17</v>
      </c>
      <c r="D58" s="281">
        <f t="shared" si="20"/>
        <v>57</v>
      </c>
      <c r="E58" s="281">
        <f t="shared" si="20"/>
        <v>33</v>
      </c>
      <c r="F58" s="281">
        <f t="shared" si="20"/>
        <v>34</v>
      </c>
      <c r="G58" s="281">
        <f t="shared" si="20"/>
        <v>26</v>
      </c>
      <c r="H58" s="282">
        <f t="shared" si="15"/>
        <v>36.83333333</v>
      </c>
      <c r="J58" s="31" t="str">
        <f t="shared" si="13"/>
        <v>sec_08</v>
      </c>
      <c r="K58" s="31">
        <f t="shared" si="16"/>
        <v>54</v>
      </c>
      <c r="L58" s="31">
        <f t="shared" si="17"/>
        <v>54</v>
      </c>
    </row>
    <row r="59">
      <c r="A59" s="281" t="s">
        <v>42</v>
      </c>
      <c r="B59" s="281">
        <f t="shared" ref="B59:G59" si="21">D18</f>
        <v>55</v>
      </c>
      <c r="C59" s="281">
        <f t="shared" si="21"/>
        <v>14</v>
      </c>
      <c r="D59" s="281">
        <f t="shared" si="21"/>
        <v>56</v>
      </c>
      <c r="E59" s="281">
        <f t="shared" si="21"/>
        <v>33</v>
      </c>
      <c r="F59" s="281">
        <f t="shared" si="21"/>
        <v>43</v>
      </c>
      <c r="G59" s="281">
        <f t="shared" si="21"/>
        <v>27</v>
      </c>
      <c r="H59" s="282">
        <f t="shared" si="15"/>
        <v>38</v>
      </c>
      <c r="J59" s="31" t="str">
        <f t="shared" si="13"/>
        <v>sec_09</v>
      </c>
      <c r="K59" s="31">
        <f t="shared" si="16"/>
        <v>55</v>
      </c>
      <c r="L59" s="31">
        <f t="shared" si="17"/>
        <v>55</v>
      </c>
    </row>
    <row r="60">
      <c r="A60" s="281" t="s">
        <v>49</v>
      </c>
      <c r="B60" s="281">
        <f t="shared" ref="B60:G60" si="22">D21</f>
        <v>65</v>
      </c>
      <c r="C60" s="281">
        <f t="shared" si="22"/>
        <v>19</v>
      </c>
      <c r="D60" s="281">
        <f t="shared" si="22"/>
        <v>52</v>
      </c>
      <c r="E60" s="281">
        <f t="shared" si="22"/>
        <v>31</v>
      </c>
      <c r="F60" s="281">
        <f t="shared" si="22"/>
        <v>41</v>
      </c>
      <c r="G60" s="281">
        <f t="shared" si="22"/>
        <v>31</v>
      </c>
      <c r="H60" s="282">
        <f t="shared" si="15"/>
        <v>39.83333333</v>
      </c>
      <c r="J60" s="31" t="str">
        <f t="shared" si="13"/>
        <v>sec_10</v>
      </c>
      <c r="K60" s="31">
        <f t="shared" si="16"/>
        <v>65</v>
      </c>
      <c r="L60" s="31">
        <f t="shared" si="17"/>
        <v>63</v>
      </c>
    </row>
    <row r="61">
      <c r="A61" s="281" t="s">
        <v>53</v>
      </c>
      <c r="B61" s="281">
        <f t="shared" ref="B61:G61" si="23">D24</f>
        <v>55</v>
      </c>
      <c r="C61" s="281">
        <f t="shared" si="23"/>
        <v>14</v>
      </c>
      <c r="D61" s="281">
        <f t="shared" si="23"/>
        <v>52</v>
      </c>
      <c r="E61" s="281">
        <f t="shared" si="23"/>
        <v>32</v>
      </c>
      <c r="F61" s="281">
        <f t="shared" si="23"/>
        <v>50</v>
      </c>
      <c r="G61" s="281">
        <f t="shared" si="23"/>
        <v>29</v>
      </c>
      <c r="H61" s="282">
        <f t="shared" si="15"/>
        <v>38.66666667</v>
      </c>
      <c r="J61" s="31" t="str">
        <f t="shared" si="13"/>
        <v>sec_11</v>
      </c>
      <c r="K61" s="31">
        <f t="shared" si="16"/>
        <v>55</v>
      </c>
      <c r="L61" s="31">
        <f t="shared" si="17"/>
        <v>55</v>
      </c>
    </row>
    <row r="62">
      <c r="A62" s="281" t="s">
        <v>44</v>
      </c>
      <c r="B62" s="281">
        <f t="shared" ref="B62:G62" si="24">D27</f>
        <v>64</v>
      </c>
      <c r="C62" s="281">
        <f t="shared" si="24"/>
        <v>15</v>
      </c>
      <c r="D62" s="281">
        <f t="shared" si="24"/>
        <v>55</v>
      </c>
      <c r="E62" s="281">
        <f t="shared" si="24"/>
        <v>27</v>
      </c>
      <c r="F62" s="281">
        <f t="shared" si="24"/>
        <v>42</v>
      </c>
      <c r="G62" s="281">
        <f t="shared" si="24"/>
        <v>31</v>
      </c>
      <c r="H62" s="282">
        <f t="shared" si="15"/>
        <v>39</v>
      </c>
      <c r="J62" s="31" t="str">
        <f t="shared" si="13"/>
        <v>sec_12</v>
      </c>
      <c r="K62" s="31">
        <f t="shared" si="16"/>
        <v>64</v>
      </c>
      <c r="L62" s="31">
        <f t="shared" si="17"/>
        <v>63</v>
      </c>
    </row>
    <row r="63">
      <c r="A63" s="281" t="s">
        <v>46</v>
      </c>
      <c r="B63" s="281">
        <f t="shared" ref="B63:G63" si="25">D30</f>
        <v>55</v>
      </c>
      <c r="C63" s="281">
        <f t="shared" si="25"/>
        <v>15</v>
      </c>
      <c r="D63" s="281">
        <f t="shared" si="25"/>
        <v>58</v>
      </c>
      <c r="E63" s="281">
        <f t="shared" si="25"/>
        <v>33</v>
      </c>
      <c r="F63" s="281">
        <f t="shared" si="25"/>
        <v>60</v>
      </c>
      <c r="G63" s="281">
        <f t="shared" si="25"/>
        <v>34</v>
      </c>
      <c r="H63" s="282">
        <f t="shared" si="15"/>
        <v>42.5</v>
      </c>
      <c r="J63" s="31" t="str">
        <f t="shared" si="13"/>
        <v>sec_13</v>
      </c>
      <c r="K63" s="31">
        <f t="shared" si="16"/>
        <v>55</v>
      </c>
      <c r="L63" s="31">
        <f t="shared" si="17"/>
        <v>55</v>
      </c>
    </row>
    <row r="64">
      <c r="A64" s="278" t="s">
        <v>116</v>
      </c>
      <c r="B64" s="278">
        <v>1.0</v>
      </c>
      <c r="C64" s="278">
        <v>2.0</v>
      </c>
      <c r="D64" s="278">
        <v>3.0</v>
      </c>
      <c r="E64" s="278">
        <v>4.0</v>
      </c>
      <c r="F64" s="278">
        <v>5.0</v>
      </c>
      <c r="G64" s="278">
        <v>6.0</v>
      </c>
      <c r="K64" s="189" t="s">
        <v>212</v>
      </c>
      <c r="L64" s="50"/>
    </row>
    <row r="65">
      <c r="A65" s="128"/>
      <c r="B65" s="128"/>
      <c r="C65" s="128"/>
      <c r="D65" s="128"/>
      <c r="E65" s="128"/>
      <c r="F65" s="128"/>
      <c r="G65" s="271"/>
      <c r="J65" s="31" t="str">
        <f t="shared" ref="J65:J75" si="26">A53</f>
        <v>Usuário ID</v>
      </c>
      <c r="K65" s="26" t="s">
        <v>294</v>
      </c>
      <c r="L65" s="26" t="s">
        <v>295</v>
      </c>
    </row>
    <row r="66">
      <c r="A66" s="49" t="s">
        <v>98</v>
      </c>
      <c r="B66" s="100"/>
      <c r="C66" s="100"/>
      <c r="D66" s="100"/>
      <c r="E66" s="100"/>
      <c r="F66" s="100"/>
      <c r="G66" s="100"/>
      <c r="H66" s="100"/>
      <c r="J66" s="31" t="str">
        <f t="shared" si="26"/>
        <v>sec_04</v>
      </c>
      <c r="K66" s="31">
        <f t="shared" ref="K66:K75" si="27">C54</f>
        <v>35</v>
      </c>
      <c r="L66" s="31">
        <f t="shared" ref="L66:L75" si="28">C68</f>
        <v>37</v>
      </c>
    </row>
    <row r="67">
      <c r="A67" s="220" t="s">
        <v>115</v>
      </c>
      <c r="B67" s="220" t="s">
        <v>211</v>
      </c>
      <c r="C67" s="220" t="s">
        <v>212</v>
      </c>
      <c r="D67" s="220" t="s">
        <v>213</v>
      </c>
      <c r="E67" s="220" t="s">
        <v>214</v>
      </c>
      <c r="F67" s="220" t="s">
        <v>596</v>
      </c>
      <c r="G67" s="220" t="s">
        <v>216</v>
      </c>
      <c r="H67" s="274" t="s">
        <v>606</v>
      </c>
      <c r="J67" s="31" t="str">
        <f t="shared" si="26"/>
        <v>sec_05</v>
      </c>
      <c r="K67" s="31">
        <f t="shared" si="27"/>
        <v>13</v>
      </c>
      <c r="L67" s="31">
        <f t="shared" si="28"/>
        <v>15</v>
      </c>
    </row>
    <row r="68">
      <c r="A68" s="152" t="s">
        <v>30</v>
      </c>
      <c r="B68" s="152">
        <f t="shared" ref="B68:G68" si="29">D4</f>
        <v>54</v>
      </c>
      <c r="C68" s="152">
        <f t="shared" si="29"/>
        <v>37</v>
      </c>
      <c r="D68" s="152">
        <f t="shared" si="29"/>
        <v>64</v>
      </c>
      <c r="E68" s="152">
        <f t="shared" si="29"/>
        <v>33</v>
      </c>
      <c r="F68" s="152">
        <f t="shared" si="29"/>
        <v>59</v>
      </c>
      <c r="G68" s="152">
        <f t="shared" si="29"/>
        <v>50</v>
      </c>
      <c r="H68" s="282">
        <f t="shared" ref="H68:H77" si="31">AVERAGE(B68:G68)</f>
        <v>49.5</v>
      </c>
      <c r="J68" s="31" t="str">
        <f t="shared" si="26"/>
        <v>sec_06</v>
      </c>
      <c r="K68" s="31">
        <f t="shared" si="27"/>
        <v>16</v>
      </c>
      <c r="L68" s="31">
        <f t="shared" si="28"/>
        <v>15</v>
      </c>
    </row>
    <row r="69">
      <c r="A69" s="152" t="s">
        <v>32</v>
      </c>
      <c r="B69" s="152">
        <f t="shared" ref="B69:G69" si="30">D7</f>
        <v>62</v>
      </c>
      <c r="C69" s="152">
        <f t="shared" si="30"/>
        <v>15</v>
      </c>
      <c r="D69" s="152">
        <f t="shared" si="30"/>
        <v>54</v>
      </c>
      <c r="E69" s="152">
        <f t="shared" si="30"/>
        <v>30</v>
      </c>
      <c r="F69" s="152">
        <f t="shared" si="30"/>
        <v>39</v>
      </c>
      <c r="G69" s="152">
        <f t="shared" si="30"/>
        <v>28</v>
      </c>
      <c r="H69" s="282">
        <f t="shared" si="31"/>
        <v>38</v>
      </c>
      <c r="J69" s="31" t="str">
        <f t="shared" si="26"/>
        <v>sec_07</v>
      </c>
      <c r="K69" s="31">
        <f t="shared" si="27"/>
        <v>23</v>
      </c>
      <c r="L69" s="31">
        <f t="shared" si="28"/>
        <v>27</v>
      </c>
    </row>
    <row r="70">
      <c r="A70" s="152" t="s">
        <v>34</v>
      </c>
      <c r="B70" s="152">
        <f t="shared" ref="B70:G70" si="32">D10</f>
        <v>54</v>
      </c>
      <c r="C70" s="152">
        <f t="shared" si="32"/>
        <v>15</v>
      </c>
      <c r="D70" s="152">
        <f t="shared" si="32"/>
        <v>58</v>
      </c>
      <c r="E70" s="152">
        <f t="shared" si="32"/>
        <v>33</v>
      </c>
      <c r="F70" s="152">
        <f t="shared" si="32"/>
        <v>38</v>
      </c>
      <c r="G70" s="152">
        <f t="shared" si="32"/>
        <v>26</v>
      </c>
      <c r="H70" s="282">
        <f t="shared" si="31"/>
        <v>37.33333333</v>
      </c>
      <c r="J70" s="31" t="str">
        <f t="shared" si="26"/>
        <v>sec_08</v>
      </c>
      <c r="K70" s="31">
        <f t="shared" si="27"/>
        <v>17</v>
      </c>
      <c r="L70" s="31">
        <f t="shared" si="28"/>
        <v>19</v>
      </c>
    </row>
    <row r="71">
      <c r="A71" s="152" t="s">
        <v>37</v>
      </c>
      <c r="B71" s="152">
        <f t="shared" ref="B71:G71" si="33">D13</f>
        <v>60</v>
      </c>
      <c r="C71" s="152">
        <f t="shared" si="33"/>
        <v>27</v>
      </c>
      <c r="D71" s="152">
        <f t="shared" si="33"/>
        <v>56</v>
      </c>
      <c r="E71" s="152">
        <f t="shared" si="33"/>
        <v>29</v>
      </c>
      <c r="F71" s="152">
        <f t="shared" si="33"/>
        <v>78</v>
      </c>
      <c r="G71" s="152">
        <f t="shared" si="33"/>
        <v>55</v>
      </c>
      <c r="H71" s="282">
        <f t="shared" si="31"/>
        <v>50.83333333</v>
      </c>
      <c r="J71" s="31" t="str">
        <f t="shared" si="26"/>
        <v>sec_09</v>
      </c>
      <c r="K71" s="31">
        <f t="shared" si="27"/>
        <v>14</v>
      </c>
      <c r="L71" s="31">
        <f t="shared" si="28"/>
        <v>20</v>
      </c>
    </row>
    <row r="72">
      <c r="A72" s="152" t="s">
        <v>40</v>
      </c>
      <c r="B72" s="152">
        <f t="shared" ref="B72:G72" si="34">D16</f>
        <v>54</v>
      </c>
      <c r="C72" s="152">
        <f t="shared" si="34"/>
        <v>19</v>
      </c>
      <c r="D72" s="152">
        <f t="shared" si="34"/>
        <v>56</v>
      </c>
      <c r="E72" s="152">
        <f t="shared" si="34"/>
        <v>33</v>
      </c>
      <c r="F72" s="152">
        <f t="shared" si="34"/>
        <v>40</v>
      </c>
      <c r="G72" s="152">
        <f t="shared" si="34"/>
        <v>30</v>
      </c>
      <c r="H72" s="282">
        <f t="shared" si="31"/>
        <v>38.66666667</v>
      </c>
      <c r="J72" s="31" t="str">
        <f t="shared" si="26"/>
        <v>sec_10</v>
      </c>
      <c r="K72" s="31">
        <f t="shared" si="27"/>
        <v>19</v>
      </c>
      <c r="L72" s="31">
        <f t="shared" si="28"/>
        <v>23</v>
      </c>
    </row>
    <row r="73">
      <c r="A73" s="152" t="s">
        <v>42</v>
      </c>
      <c r="B73" s="152">
        <f t="shared" ref="B73:G73" si="35">D19</f>
        <v>55</v>
      </c>
      <c r="C73" s="152">
        <f t="shared" si="35"/>
        <v>20</v>
      </c>
      <c r="D73" s="152">
        <f t="shared" si="35"/>
        <v>58</v>
      </c>
      <c r="E73" s="152">
        <f t="shared" si="35"/>
        <v>33</v>
      </c>
      <c r="F73" s="152">
        <f t="shared" si="35"/>
        <v>42</v>
      </c>
      <c r="G73" s="152">
        <f t="shared" si="35"/>
        <v>29</v>
      </c>
      <c r="H73" s="282">
        <f t="shared" si="31"/>
        <v>39.5</v>
      </c>
      <c r="J73" s="31" t="str">
        <f t="shared" si="26"/>
        <v>sec_11</v>
      </c>
      <c r="K73" s="31">
        <f t="shared" si="27"/>
        <v>14</v>
      </c>
      <c r="L73" s="31">
        <f t="shared" si="28"/>
        <v>16</v>
      </c>
    </row>
    <row r="74">
      <c r="A74" s="152" t="s">
        <v>49</v>
      </c>
      <c r="B74" s="152">
        <f t="shared" ref="B74:G74" si="36">D22</f>
        <v>63</v>
      </c>
      <c r="C74" s="152">
        <f t="shared" si="36"/>
        <v>23</v>
      </c>
      <c r="D74" s="152">
        <f t="shared" si="36"/>
        <v>54</v>
      </c>
      <c r="E74" s="152">
        <f t="shared" si="36"/>
        <v>32</v>
      </c>
      <c r="F74" s="152">
        <f t="shared" si="36"/>
        <v>41</v>
      </c>
      <c r="G74" s="152">
        <f t="shared" si="36"/>
        <v>34</v>
      </c>
      <c r="H74" s="282">
        <f t="shared" si="31"/>
        <v>41.16666667</v>
      </c>
      <c r="J74" s="31" t="str">
        <f t="shared" si="26"/>
        <v>sec_12</v>
      </c>
      <c r="K74" s="31">
        <f t="shared" si="27"/>
        <v>15</v>
      </c>
      <c r="L74" s="31">
        <f t="shared" si="28"/>
        <v>15</v>
      </c>
    </row>
    <row r="75">
      <c r="A75" s="152" t="s">
        <v>53</v>
      </c>
      <c r="B75" s="152">
        <f t="shared" ref="B75:G75" si="37">D25</f>
        <v>55</v>
      </c>
      <c r="C75" s="152">
        <f t="shared" si="37"/>
        <v>16</v>
      </c>
      <c r="D75" s="152">
        <f t="shared" si="37"/>
        <v>52</v>
      </c>
      <c r="E75" s="152">
        <f t="shared" si="37"/>
        <v>33</v>
      </c>
      <c r="F75" s="152">
        <f t="shared" si="37"/>
        <v>43</v>
      </c>
      <c r="G75" s="152">
        <f t="shared" si="37"/>
        <v>29</v>
      </c>
      <c r="H75" s="282">
        <f t="shared" si="31"/>
        <v>38</v>
      </c>
      <c r="J75" s="31" t="str">
        <f t="shared" si="26"/>
        <v>sec_13</v>
      </c>
      <c r="K75" s="31">
        <f t="shared" si="27"/>
        <v>15</v>
      </c>
      <c r="L75" s="31">
        <f t="shared" si="28"/>
        <v>16</v>
      </c>
    </row>
    <row r="76">
      <c r="A76" s="152" t="s">
        <v>44</v>
      </c>
      <c r="B76" s="152">
        <f t="shared" ref="B76:G76" si="38">D28</f>
        <v>63</v>
      </c>
      <c r="C76" s="152">
        <f t="shared" si="38"/>
        <v>15</v>
      </c>
      <c r="D76" s="152">
        <f t="shared" si="38"/>
        <v>51</v>
      </c>
      <c r="E76" s="152">
        <f t="shared" si="38"/>
        <v>23</v>
      </c>
      <c r="F76" s="152">
        <f t="shared" si="38"/>
        <v>42</v>
      </c>
      <c r="G76" s="152">
        <f t="shared" si="38"/>
        <v>34</v>
      </c>
      <c r="H76" s="282">
        <f t="shared" si="31"/>
        <v>38</v>
      </c>
    </row>
    <row r="77">
      <c r="A77" s="152" t="s">
        <v>46</v>
      </c>
      <c r="B77" s="152">
        <f t="shared" ref="B77:G77" si="39">D31</f>
        <v>55</v>
      </c>
      <c r="C77" s="152">
        <f t="shared" si="39"/>
        <v>16</v>
      </c>
      <c r="D77" s="152">
        <f t="shared" si="39"/>
        <v>58</v>
      </c>
      <c r="E77" s="152">
        <f t="shared" si="39"/>
        <v>33</v>
      </c>
      <c r="F77" s="152">
        <f t="shared" si="39"/>
        <v>58</v>
      </c>
      <c r="G77" s="152">
        <f t="shared" si="39"/>
        <v>33</v>
      </c>
      <c r="H77" s="282">
        <f t="shared" si="31"/>
        <v>42.16666667</v>
      </c>
      <c r="K77" s="288" t="s">
        <v>213</v>
      </c>
      <c r="L77" s="50"/>
    </row>
    <row r="78">
      <c r="A78" s="278" t="s">
        <v>116</v>
      </c>
      <c r="B78" s="278">
        <v>1.0</v>
      </c>
      <c r="C78" s="278">
        <v>2.0</v>
      </c>
      <c r="D78" s="278">
        <v>3.0</v>
      </c>
      <c r="E78" s="278">
        <v>4.0</v>
      </c>
      <c r="F78" s="278">
        <v>5.0</v>
      </c>
      <c r="G78" s="278">
        <v>6.0</v>
      </c>
      <c r="H78" s="128"/>
      <c r="J78" s="31" t="str">
        <f t="shared" ref="J78:J88" si="40">A53</f>
        <v>Usuário ID</v>
      </c>
      <c r="K78" s="26" t="s">
        <v>294</v>
      </c>
      <c r="L78" s="26" t="s">
        <v>295</v>
      </c>
    </row>
    <row r="79">
      <c r="A79" s="272"/>
      <c r="B79" s="128"/>
      <c r="C79" s="128"/>
      <c r="D79" s="128"/>
      <c r="E79" s="128"/>
      <c r="F79" s="128"/>
      <c r="G79" s="128"/>
      <c r="H79" s="128"/>
      <c r="J79" s="31" t="str">
        <f t="shared" si="40"/>
        <v>sec_04</v>
      </c>
      <c r="K79" s="31">
        <f t="shared" ref="K79:K88" si="41">D54</f>
        <v>62</v>
      </c>
      <c r="L79" s="31">
        <f t="shared" ref="L79:L88" si="42">D68</f>
        <v>64</v>
      </c>
    </row>
    <row r="80">
      <c r="J80" s="31" t="str">
        <f t="shared" si="40"/>
        <v>sec_05</v>
      </c>
      <c r="K80" s="31">
        <f t="shared" si="41"/>
        <v>55</v>
      </c>
      <c r="L80" s="31">
        <f t="shared" si="42"/>
        <v>54</v>
      </c>
    </row>
    <row r="81">
      <c r="J81" s="31" t="str">
        <f t="shared" si="40"/>
        <v>sec_06</v>
      </c>
      <c r="K81" s="31">
        <f t="shared" si="41"/>
        <v>53</v>
      </c>
      <c r="L81" s="31">
        <f t="shared" si="42"/>
        <v>58</v>
      </c>
    </row>
    <row r="82">
      <c r="J82" s="31" t="str">
        <f t="shared" si="40"/>
        <v>sec_07</v>
      </c>
      <c r="K82" s="31">
        <f t="shared" si="41"/>
        <v>57</v>
      </c>
      <c r="L82" s="31">
        <f t="shared" si="42"/>
        <v>56</v>
      </c>
    </row>
    <row r="83">
      <c r="J83" s="31" t="str">
        <f t="shared" si="40"/>
        <v>sec_08</v>
      </c>
      <c r="K83" s="31">
        <f t="shared" si="41"/>
        <v>57</v>
      </c>
      <c r="L83" s="31">
        <f t="shared" si="42"/>
        <v>56</v>
      </c>
    </row>
    <row r="84">
      <c r="J84" s="31" t="str">
        <f t="shared" si="40"/>
        <v>sec_09</v>
      </c>
      <c r="K84" s="31">
        <f t="shared" si="41"/>
        <v>56</v>
      </c>
      <c r="L84" s="31">
        <f t="shared" si="42"/>
        <v>58</v>
      </c>
    </row>
    <row r="85">
      <c r="J85" s="31" t="str">
        <f t="shared" si="40"/>
        <v>sec_10</v>
      </c>
      <c r="K85" s="31">
        <f t="shared" si="41"/>
        <v>52</v>
      </c>
      <c r="L85" s="31">
        <f t="shared" si="42"/>
        <v>54</v>
      </c>
    </row>
    <row r="86">
      <c r="J86" s="31" t="str">
        <f t="shared" si="40"/>
        <v>sec_11</v>
      </c>
      <c r="K86" s="31">
        <f t="shared" si="41"/>
        <v>52</v>
      </c>
      <c r="L86" s="31">
        <f t="shared" si="42"/>
        <v>52</v>
      </c>
    </row>
    <row r="87">
      <c r="J87" s="31" t="str">
        <f t="shared" si="40"/>
        <v>sec_12</v>
      </c>
      <c r="K87" s="31">
        <f t="shared" si="41"/>
        <v>55</v>
      </c>
      <c r="L87" s="31">
        <f t="shared" si="42"/>
        <v>51</v>
      </c>
    </row>
    <row r="88">
      <c r="J88" s="31" t="str">
        <f t="shared" si="40"/>
        <v>sec_13</v>
      </c>
      <c r="K88" s="31">
        <f t="shared" si="41"/>
        <v>58</v>
      </c>
      <c r="L88" s="31">
        <f t="shared" si="42"/>
        <v>58</v>
      </c>
    </row>
    <row r="89">
      <c r="K89" t="str">
        <f>D65</f>
        <v/>
      </c>
    </row>
    <row r="149">
      <c r="A149" s="272"/>
      <c r="B149" s="128"/>
      <c r="C149" s="128"/>
      <c r="D149" s="128"/>
      <c r="E149" s="128"/>
      <c r="F149" s="128"/>
      <c r="G149" s="128"/>
      <c r="H149" s="128"/>
    </row>
    <row r="150">
      <c r="B150" s="272"/>
      <c r="C150" s="128"/>
      <c r="D150" s="128"/>
      <c r="E150" s="128"/>
      <c r="F150" s="128"/>
      <c r="G150" s="128"/>
      <c r="H150" s="128"/>
      <c r="I150" s="128"/>
    </row>
    <row r="151">
      <c r="A151" s="272"/>
      <c r="B151" s="128"/>
      <c r="C151" s="128"/>
      <c r="D151" s="128"/>
      <c r="E151" s="128"/>
      <c r="F151" s="128"/>
      <c r="G151" s="128"/>
      <c r="H151" s="128"/>
      <c r="I151" s="271"/>
    </row>
    <row r="152">
      <c r="A152" s="272"/>
      <c r="B152" s="128"/>
      <c r="C152" s="128"/>
      <c r="D152" s="128"/>
      <c r="E152" s="128"/>
      <c r="F152" s="128"/>
      <c r="G152" s="128"/>
      <c r="H152" s="128"/>
      <c r="I152" s="271"/>
    </row>
    <row r="153">
      <c r="A153" s="272"/>
      <c r="B153" s="128"/>
      <c r="C153" s="128"/>
      <c r="D153" s="128"/>
      <c r="E153" s="128"/>
      <c r="F153" s="128"/>
      <c r="G153" s="128"/>
      <c r="H153" s="128"/>
      <c r="I153" s="271"/>
    </row>
    <row r="154">
      <c r="A154" s="272"/>
      <c r="B154" s="128"/>
      <c r="C154" s="128"/>
      <c r="D154" s="128"/>
      <c r="E154" s="128"/>
      <c r="F154" s="128"/>
      <c r="G154" s="128"/>
      <c r="H154" s="128"/>
      <c r="I154" s="271"/>
    </row>
    <row r="155">
      <c r="A155" s="272"/>
      <c r="B155" s="128"/>
      <c r="C155" s="128"/>
      <c r="D155" s="128"/>
      <c r="E155" s="128"/>
      <c r="F155" s="128"/>
      <c r="G155" s="128"/>
      <c r="H155" s="128"/>
      <c r="I155" s="271"/>
    </row>
    <row r="156">
      <c r="A156" s="272"/>
      <c r="B156" s="128"/>
      <c r="C156" s="128"/>
      <c r="D156" s="128"/>
      <c r="E156" s="128"/>
      <c r="F156" s="128"/>
      <c r="G156" s="128"/>
      <c r="H156" s="128"/>
      <c r="I156" s="271"/>
    </row>
    <row r="157">
      <c r="A157" s="272"/>
      <c r="B157" s="128"/>
      <c r="C157" s="128"/>
      <c r="D157" s="128"/>
      <c r="E157" s="128"/>
      <c r="F157" s="128"/>
      <c r="G157" s="128"/>
      <c r="H157" s="128"/>
      <c r="I157" s="271"/>
    </row>
    <row r="158">
      <c r="A158" s="272"/>
      <c r="B158" s="128"/>
      <c r="C158" s="128"/>
      <c r="D158" s="128"/>
      <c r="E158" s="128"/>
      <c r="F158" s="128"/>
      <c r="G158" s="128"/>
      <c r="H158" s="128"/>
      <c r="I158" s="271"/>
    </row>
    <row r="159">
      <c r="A159" s="272"/>
      <c r="B159" s="128"/>
      <c r="C159" s="128"/>
      <c r="D159" s="128"/>
      <c r="E159" s="128"/>
      <c r="F159" s="128"/>
      <c r="G159" s="128"/>
      <c r="H159" s="128"/>
      <c r="I159" s="271"/>
    </row>
    <row r="160">
      <c r="A160" s="272"/>
      <c r="B160" s="128"/>
      <c r="C160" s="128"/>
      <c r="D160" s="128"/>
      <c r="E160" s="128"/>
      <c r="F160" s="128"/>
      <c r="G160" s="128"/>
      <c r="H160" s="128"/>
      <c r="I160" s="271"/>
    </row>
    <row r="161">
      <c r="A161" s="272"/>
      <c r="B161" s="128"/>
      <c r="C161" s="128"/>
      <c r="D161" s="128"/>
      <c r="E161" s="128"/>
      <c r="F161" s="128"/>
      <c r="G161" s="128"/>
      <c r="H161" s="128"/>
      <c r="I161" s="271"/>
    </row>
    <row r="162">
      <c r="A162" s="272"/>
      <c r="B162" s="128"/>
      <c r="C162" s="128"/>
      <c r="D162" s="128"/>
      <c r="E162" s="128"/>
      <c r="F162" s="128"/>
      <c r="G162" s="128"/>
      <c r="H162" s="128"/>
      <c r="I162" s="271"/>
    </row>
    <row r="163">
      <c r="A163" s="272"/>
      <c r="B163" s="128"/>
      <c r="C163" s="128"/>
      <c r="D163" s="128"/>
      <c r="E163" s="128"/>
      <c r="F163" s="128"/>
      <c r="G163" s="128"/>
      <c r="H163" s="128"/>
      <c r="I163" s="271"/>
    </row>
    <row r="164">
      <c r="A164" s="272"/>
      <c r="B164" s="128"/>
      <c r="C164" s="128"/>
      <c r="D164" s="128"/>
      <c r="E164" s="128"/>
      <c r="F164" s="128"/>
      <c r="G164" s="128"/>
      <c r="H164" s="128"/>
      <c r="I164" s="271"/>
    </row>
    <row r="165">
      <c r="A165" s="272"/>
      <c r="B165" s="128"/>
      <c r="C165" s="128"/>
      <c r="D165" s="128"/>
      <c r="E165" s="128"/>
      <c r="F165" s="128"/>
      <c r="G165" s="128"/>
      <c r="H165" s="128"/>
      <c r="I165" s="271"/>
    </row>
    <row r="166">
      <c r="A166" s="272"/>
      <c r="B166" s="128"/>
      <c r="C166" s="128"/>
      <c r="D166" s="128"/>
      <c r="E166" s="128"/>
      <c r="F166" s="128"/>
      <c r="G166" s="128"/>
      <c r="H166" s="128"/>
      <c r="I166" s="271"/>
    </row>
    <row r="167">
      <c r="A167" s="272"/>
      <c r="B167" s="128"/>
      <c r="C167" s="128"/>
      <c r="D167" s="128"/>
      <c r="E167" s="128"/>
      <c r="F167" s="128"/>
      <c r="G167" s="128"/>
      <c r="H167" s="128"/>
      <c r="I167" s="271"/>
    </row>
    <row r="168">
      <c r="A168" s="272"/>
      <c r="B168" s="128"/>
      <c r="C168" s="128"/>
      <c r="D168" s="128"/>
      <c r="E168" s="128"/>
      <c r="F168" s="128"/>
      <c r="G168" s="128"/>
      <c r="H168" s="128"/>
      <c r="I168" s="271"/>
    </row>
    <row r="169">
      <c r="A169" s="272"/>
      <c r="B169" s="128"/>
      <c r="C169" s="128"/>
      <c r="D169" s="128"/>
      <c r="E169" s="128"/>
      <c r="F169" s="128"/>
      <c r="G169" s="128"/>
      <c r="H169" s="128"/>
      <c r="I169" s="271"/>
    </row>
    <row r="170">
      <c r="A170" s="272"/>
      <c r="B170" s="128"/>
      <c r="C170" s="128"/>
      <c r="D170" s="128"/>
      <c r="E170" s="128"/>
      <c r="F170" s="128"/>
      <c r="G170" s="128"/>
      <c r="H170" s="128"/>
      <c r="I170" s="271"/>
    </row>
    <row r="171">
      <c r="A171" s="272"/>
      <c r="B171" s="128"/>
      <c r="C171" s="128"/>
      <c r="D171" s="128"/>
      <c r="E171" s="128"/>
      <c r="F171" s="128"/>
      <c r="G171" s="128"/>
      <c r="H171" s="128"/>
      <c r="I171" s="271"/>
    </row>
    <row r="172">
      <c r="A172" s="272"/>
      <c r="B172" s="128"/>
      <c r="C172" s="128"/>
      <c r="D172" s="128"/>
      <c r="E172" s="128"/>
      <c r="F172" s="128"/>
      <c r="G172" s="128"/>
      <c r="H172" s="128"/>
      <c r="I172" s="271"/>
    </row>
    <row r="173">
      <c r="A173" s="272"/>
      <c r="B173" s="128"/>
      <c r="C173" s="128"/>
      <c r="D173" s="128"/>
      <c r="E173" s="128"/>
      <c r="F173" s="128"/>
      <c r="G173" s="128"/>
      <c r="H173" s="128"/>
      <c r="I173" s="271"/>
    </row>
    <row r="174">
      <c r="A174" s="272"/>
      <c r="B174" s="128"/>
      <c r="C174" s="128"/>
      <c r="D174" s="128"/>
      <c r="E174" s="128"/>
      <c r="F174" s="128"/>
      <c r="G174" s="128"/>
      <c r="H174" s="128"/>
      <c r="I174" s="271"/>
    </row>
    <row r="175">
      <c r="A175" s="272"/>
      <c r="B175" s="128"/>
      <c r="C175" s="128"/>
      <c r="D175" s="128"/>
      <c r="E175" s="128"/>
      <c r="F175" s="128"/>
      <c r="G175" s="128"/>
      <c r="H175" s="128"/>
      <c r="I175" s="271"/>
    </row>
    <row r="176">
      <c r="A176" s="272"/>
      <c r="B176" s="128"/>
      <c r="C176" s="128"/>
      <c r="D176" s="128"/>
      <c r="E176" s="128"/>
      <c r="F176" s="128"/>
      <c r="G176" s="128"/>
      <c r="H176" s="128"/>
      <c r="I176" s="271"/>
    </row>
    <row r="177">
      <c r="A177" s="272"/>
      <c r="B177" s="128"/>
      <c r="C177" s="128"/>
      <c r="D177" s="128"/>
      <c r="E177" s="128"/>
      <c r="F177" s="128"/>
      <c r="G177" s="128"/>
      <c r="H177" s="128"/>
      <c r="I177" s="271"/>
    </row>
    <row r="178">
      <c r="A178" s="272"/>
      <c r="B178" s="128"/>
      <c r="C178" s="128"/>
      <c r="D178" s="128"/>
      <c r="E178" s="128"/>
      <c r="F178" s="128"/>
      <c r="G178" s="128"/>
      <c r="H178" s="128"/>
      <c r="I178" s="271"/>
    </row>
    <row r="179">
      <c r="A179" s="272"/>
      <c r="B179" s="128"/>
      <c r="C179" s="128"/>
      <c r="D179" s="128"/>
      <c r="E179" s="128"/>
      <c r="F179" s="128"/>
      <c r="G179" s="128"/>
      <c r="H179" s="128"/>
      <c r="I179" s="271"/>
    </row>
    <row r="180">
      <c r="A180" s="272"/>
      <c r="B180" s="128"/>
      <c r="C180" s="128"/>
      <c r="D180" s="128"/>
      <c r="E180" s="128"/>
      <c r="F180" s="128"/>
      <c r="G180" s="128"/>
      <c r="H180" s="128"/>
      <c r="I180" s="271"/>
    </row>
    <row r="181">
      <c r="A181" s="272"/>
      <c r="B181" s="128"/>
      <c r="C181" s="128"/>
      <c r="D181" s="128"/>
      <c r="E181" s="128"/>
      <c r="F181" s="128"/>
      <c r="G181" s="128"/>
      <c r="H181" s="128"/>
      <c r="I181" s="271"/>
    </row>
    <row r="182">
      <c r="A182" s="272"/>
      <c r="B182" s="128"/>
      <c r="C182" s="128"/>
      <c r="D182" s="128"/>
      <c r="E182" s="128"/>
      <c r="F182" s="128"/>
      <c r="G182" s="128"/>
      <c r="H182" s="128"/>
      <c r="I182" s="271"/>
    </row>
    <row r="183">
      <c r="A183" s="272"/>
      <c r="B183" s="128"/>
      <c r="C183" s="128"/>
      <c r="D183" s="128"/>
      <c r="E183" s="128"/>
      <c r="F183" s="128"/>
      <c r="G183" s="128"/>
      <c r="H183" s="128"/>
      <c r="I183" s="271"/>
    </row>
    <row r="184">
      <c r="A184" s="272"/>
      <c r="B184" s="128"/>
      <c r="C184" s="128"/>
      <c r="D184" s="128"/>
      <c r="E184" s="128"/>
      <c r="F184" s="128"/>
      <c r="G184" s="128"/>
      <c r="H184" s="128"/>
      <c r="I184" s="271"/>
    </row>
    <row r="185">
      <c r="A185" s="272"/>
      <c r="B185" s="128"/>
      <c r="C185" s="128"/>
      <c r="D185" s="128"/>
      <c r="E185" s="128"/>
      <c r="F185" s="128"/>
      <c r="G185" s="128"/>
      <c r="H185" s="128"/>
      <c r="I185" s="271"/>
    </row>
    <row r="186">
      <c r="A186" s="272"/>
      <c r="B186" s="128"/>
      <c r="C186" s="128"/>
      <c r="D186" s="128"/>
      <c r="E186" s="128"/>
      <c r="F186" s="128"/>
      <c r="G186" s="128"/>
      <c r="H186" s="128"/>
      <c r="I186" s="271"/>
    </row>
    <row r="187">
      <c r="A187" s="272"/>
      <c r="B187" s="128"/>
      <c r="C187" s="128"/>
      <c r="D187" s="128"/>
      <c r="E187" s="128"/>
      <c r="F187" s="128"/>
      <c r="G187" s="128"/>
      <c r="H187" s="128"/>
      <c r="I187" s="271"/>
    </row>
    <row r="188">
      <c r="A188" s="272"/>
      <c r="B188" s="128"/>
      <c r="C188" s="128"/>
      <c r="D188" s="128"/>
      <c r="E188" s="128"/>
      <c r="F188" s="128"/>
      <c r="G188" s="128"/>
      <c r="H188" s="128"/>
      <c r="I188" s="271"/>
    </row>
    <row r="189">
      <c r="A189" s="272"/>
      <c r="B189" s="128"/>
      <c r="C189" s="128"/>
      <c r="D189" s="128"/>
      <c r="E189" s="128"/>
      <c r="F189" s="128"/>
      <c r="G189" s="128"/>
      <c r="H189" s="128"/>
      <c r="I189" s="271"/>
    </row>
    <row r="190">
      <c r="A190" s="272"/>
      <c r="B190" s="128"/>
      <c r="C190" s="128"/>
      <c r="D190" s="128"/>
      <c r="E190" s="128"/>
      <c r="F190" s="128"/>
      <c r="G190" s="128"/>
      <c r="H190" s="128"/>
      <c r="I190" s="271"/>
    </row>
    <row r="191">
      <c r="A191" s="272"/>
      <c r="B191" s="128"/>
      <c r="C191" s="128"/>
      <c r="D191" s="128"/>
      <c r="E191" s="128"/>
      <c r="F191" s="128"/>
      <c r="G191" s="128"/>
      <c r="H191" s="128"/>
      <c r="I191" s="271"/>
    </row>
    <row r="192">
      <c r="A192" s="272"/>
      <c r="B192" s="128"/>
      <c r="C192" s="128"/>
      <c r="D192" s="128"/>
      <c r="E192" s="128"/>
      <c r="F192" s="128"/>
      <c r="G192" s="128"/>
      <c r="H192" s="128"/>
      <c r="I192" s="271"/>
    </row>
    <row r="193">
      <c r="A193" s="272"/>
      <c r="B193" s="128"/>
      <c r="C193" s="128"/>
      <c r="D193" s="128"/>
      <c r="E193" s="128"/>
      <c r="F193" s="128"/>
      <c r="G193" s="128"/>
      <c r="H193" s="128"/>
      <c r="I193" s="271"/>
    </row>
    <row r="194">
      <c r="A194" s="272"/>
      <c r="B194" s="128"/>
      <c r="C194" s="128"/>
      <c r="D194" s="128"/>
      <c r="E194" s="128"/>
      <c r="F194" s="128"/>
      <c r="G194" s="128"/>
      <c r="H194" s="128"/>
      <c r="I194" s="271"/>
    </row>
    <row r="195">
      <c r="A195" s="272"/>
      <c r="B195" s="128"/>
      <c r="C195" s="128"/>
      <c r="D195" s="128"/>
      <c r="E195" s="128"/>
      <c r="F195" s="128"/>
      <c r="G195" s="128"/>
      <c r="H195" s="128"/>
      <c r="I195" s="271"/>
    </row>
    <row r="196">
      <c r="A196" s="272"/>
      <c r="B196" s="128"/>
      <c r="C196" s="128"/>
      <c r="D196" s="128"/>
      <c r="E196" s="128"/>
      <c r="F196" s="128"/>
      <c r="G196" s="128"/>
      <c r="H196" s="128"/>
      <c r="I196" s="271"/>
    </row>
    <row r="197">
      <c r="A197" s="272"/>
      <c r="B197" s="128"/>
      <c r="C197" s="128"/>
      <c r="D197" s="128"/>
      <c r="E197" s="128"/>
      <c r="F197" s="128"/>
      <c r="G197" s="128"/>
      <c r="H197" s="128"/>
      <c r="I197" s="271"/>
    </row>
    <row r="198">
      <c r="A198" s="272"/>
      <c r="B198" s="128"/>
      <c r="C198" s="128"/>
      <c r="D198" s="128"/>
      <c r="E198" s="128"/>
      <c r="F198" s="128"/>
      <c r="G198" s="128"/>
      <c r="H198" s="128"/>
      <c r="I198" s="271"/>
    </row>
    <row r="199">
      <c r="A199" s="272"/>
      <c r="B199" s="128"/>
      <c r="C199" s="128"/>
      <c r="D199" s="128"/>
      <c r="E199" s="128"/>
      <c r="F199" s="128"/>
      <c r="G199" s="128"/>
      <c r="H199" s="128"/>
      <c r="I199" s="271"/>
    </row>
    <row r="200">
      <c r="A200" s="272"/>
      <c r="B200" s="128"/>
      <c r="C200" s="128"/>
      <c r="D200" s="128"/>
      <c r="E200" s="128"/>
      <c r="F200" s="128"/>
      <c r="G200" s="128"/>
      <c r="H200" s="128"/>
      <c r="I200" s="271"/>
    </row>
    <row r="201">
      <c r="A201" s="272"/>
      <c r="B201" s="128"/>
      <c r="C201" s="128"/>
      <c r="D201" s="128"/>
      <c r="E201" s="128"/>
      <c r="F201" s="128"/>
      <c r="G201" s="128"/>
      <c r="H201" s="128"/>
      <c r="I201" s="271"/>
    </row>
    <row r="202">
      <c r="A202" s="272"/>
      <c r="B202" s="128"/>
      <c r="C202" s="128"/>
      <c r="D202" s="128"/>
      <c r="E202" s="128"/>
      <c r="F202" s="128"/>
      <c r="G202" s="128"/>
      <c r="H202" s="128"/>
      <c r="I202" s="271"/>
    </row>
    <row r="203">
      <c r="A203" s="272"/>
      <c r="B203" s="128"/>
      <c r="C203" s="128"/>
      <c r="D203" s="128"/>
      <c r="E203" s="128"/>
      <c r="F203" s="128"/>
      <c r="G203" s="128"/>
      <c r="H203" s="128"/>
      <c r="I203" s="271"/>
    </row>
    <row r="204">
      <c r="A204" s="272"/>
      <c r="B204" s="128"/>
      <c r="C204" s="128"/>
      <c r="D204" s="128"/>
      <c r="E204" s="128"/>
      <c r="F204" s="128"/>
      <c r="G204" s="128"/>
      <c r="H204" s="128"/>
      <c r="I204" s="271"/>
    </row>
    <row r="205">
      <c r="A205" s="272"/>
      <c r="B205" s="128"/>
      <c r="C205" s="128"/>
      <c r="D205" s="128"/>
      <c r="E205" s="128"/>
      <c r="F205" s="128"/>
      <c r="G205" s="128"/>
      <c r="H205" s="128"/>
      <c r="I205" s="271"/>
    </row>
    <row r="206">
      <c r="A206" s="272"/>
      <c r="B206" s="128"/>
      <c r="C206" s="128"/>
      <c r="D206" s="128"/>
      <c r="E206" s="128"/>
      <c r="F206" s="128"/>
      <c r="G206" s="128"/>
      <c r="H206" s="128"/>
      <c r="I206" s="271"/>
    </row>
    <row r="207">
      <c r="A207" s="272"/>
      <c r="B207" s="128"/>
      <c r="C207" s="128"/>
      <c r="D207" s="128"/>
      <c r="E207" s="128"/>
      <c r="F207" s="128"/>
      <c r="G207" s="128"/>
      <c r="H207" s="128"/>
      <c r="I207" s="271"/>
    </row>
    <row r="208">
      <c r="A208" s="272"/>
      <c r="B208" s="128"/>
      <c r="C208" s="128"/>
      <c r="D208" s="128"/>
      <c r="E208" s="128"/>
      <c r="F208" s="128"/>
      <c r="G208" s="128"/>
      <c r="H208" s="128"/>
      <c r="I208" s="271"/>
    </row>
    <row r="209">
      <c r="A209" s="272"/>
      <c r="B209" s="128"/>
      <c r="C209" s="128"/>
      <c r="D209" s="128"/>
      <c r="E209" s="128"/>
      <c r="F209" s="128"/>
      <c r="G209" s="128"/>
      <c r="H209" s="128"/>
      <c r="I209" s="271"/>
    </row>
    <row r="210">
      <c r="A210" s="272"/>
      <c r="B210" s="128"/>
      <c r="C210" s="128"/>
      <c r="D210" s="128"/>
      <c r="E210" s="128"/>
      <c r="F210" s="128"/>
      <c r="G210" s="128"/>
      <c r="H210" s="128"/>
      <c r="I210" s="271"/>
    </row>
    <row r="211">
      <c r="A211" s="272"/>
      <c r="B211" s="128"/>
      <c r="C211" s="128"/>
      <c r="D211" s="128"/>
      <c r="E211" s="128"/>
      <c r="F211" s="128"/>
      <c r="G211" s="128"/>
      <c r="H211" s="128"/>
      <c r="I211" s="271"/>
    </row>
    <row r="212">
      <c r="A212" s="140" t="s">
        <v>94</v>
      </c>
      <c r="B212" s="100"/>
      <c r="C212" s="100"/>
      <c r="D212" s="100"/>
      <c r="E212" s="100"/>
      <c r="F212" s="100"/>
      <c r="G212" s="100"/>
      <c r="H212" s="100"/>
      <c r="I212" s="100"/>
      <c r="J212" s="100"/>
      <c r="K212" s="100"/>
      <c r="L212" s="50"/>
    </row>
    <row r="213">
      <c r="A213" s="118" t="s">
        <v>211</v>
      </c>
      <c r="B213" s="50"/>
      <c r="C213" s="118" t="s">
        <v>212</v>
      </c>
      <c r="D213" s="50"/>
      <c r="E213" s="118" t="s">
        <v>213</v>
      </c>
      <c r="F213" s="50"/>
      <c r="G213" s="118" t="s">
        <v>214</v>
      </c>
      <c r="H213" s="50"/>
      <c r="I213" s="118" t="s">
        <v>215</v>
      </c>
      <c r="J213" s="50"/>
      <c r="K213" s="118" t="s">
        <v>216</v>
      </c>
      <c r="L213" s="50"/>
    </row>
    <row r="214">
      <c r="A214" s="154" t="s">
        <v>98</v>
      </c>
      <c r="B214" s="154" t="s">
        <v>99</v>
      </c>
      <c r="C214" s="154" t="s">
        <v>98</v>
      </c>
      <c r="D214" s="154" t="s">
        <v>99</v>
      </c>
      <c r="E214" s="154" t="s">
        <v>98</v>
      </c>
      <c r="F214" s="154" t="s">
        <v>99</v>
      </c>
      <c r="G214" s="154" t="s">
        <v>98</v>
      </c>
      <c r="H214" s="154" t="s">
        <v>99</v>
      </c>
      <c r="I214" s="154" t="s">
        <v>98</v>
      </c>
      <c r="J214" s="154" t="s">
        <v>99</v>
      </c>
      <c r="K214" s="154" t="s">
        <v>98</v>
      </c>
      <c r="L214" s="154" t="s">
        <v>99</v>
      </c>
    </row>
    <row r="215">
      <c r="A215" s="297"/>
      <c r="B215" s="298"/>
      <c r="C215" s="298"/>
      <c r="D215" s="298"/>
      <c r="E215" s="298"/>
      <c r="F215" s="298"/>
      <c r="G215" s="298"/>
      <c r="H215" s="298"/>
      <c r="I215" s="298"/>
      <c r="J215" s="31"/>
      <c r="K215" s="31"/>
      <c r="L215" s="31"/>
    </row>
    <row r="216">
      <c r="A216" s="297"/>
      <c r="B216" s="298"/>
      <c r="C216" s="298"/>
      <c r="D216" s="298"/>
      <c r="E216" s="298"/>
      <c r="F216" s="298"/>
      <c r="G216" s="298"/>
      <c r="H216" s="298"/>
      <c r="I216" s="298"/>
      <c r="J216" s="31"/>
      <c r="K216" s="31"/>
      <c r="L216" s="31"/>
    </row>
    <row r="217">
      <c r="A217" s="297"/>
      <c r="B217" s="298"/>
      <c r="C217" s="298"/>
      <c r="D217" s="298"/>
      <c r="E217" s="298"/>
      <c r="F217" s="298"/>
      <c r="G217" s="298"/>
      <c r="H217" s="298"/>
      <c r="I217" s="298"/>
      <c r="J217" s="31"/>
      <c r="K217" s="31"/>
      <c r="L217" s="31"/>
    </row>
    <row r="218">
      <c r="A218" s="297"/>
      <c r="B218" s="298"/>
      <c r="C218" s="298"/>
      <c r="D218" s="298"/>
      <c r="E218" s="298"/>
      <c r="F218" s="298"/>
      <c r="G218" s="298"/>
      <c r="H218" s="298"/>
      <c r="I218" s="298"/>
      <c r="J218" s="31"/>
      <c r="K218" s="31"/>
      <c r="L218" s="31"/>
    </row>
    <row r="219">
      <c r="A219" s="297"/>
      <c r="B219" s="298"/>
      <c r="C219" s="298"/>
      <c r="D219" s="298"/>
      <c r="E219" s="298"/>
      <c r="F219" s="298"/>
      <c r="G219" s="298"/>
      <c r="H219" s="298"/>
      <c r="I219" s="298"/>
      <c r="J219" s="31"/>
      <c r="K219" s="31"/>
      <c r="L219" s="31"/>
    </row>
    <row r="220">
      <c r="A220" s="297"/>
      <c r="B220" s="298"/>
      <c r="C220" s="298"/>
      <c r="D220" s="298"/>
      <c r="E220" s="298"/>
      <c r="F220" s="298"/>
      <c r="G220" s="298"/>
      <c r="H220" s="298"/>
      <c r="I220" s="298"/>
      <c r="J220" s="31"/>
      <c r="K220" s="31"/>
      <c r="L220" s="31"/>
    </row>
    <row r="221">
      <c r="A221" s="297"/>
      <c r="B221" s="298"/>
      <c r="C221" s="298"/>
      <c r="D221" s="298"/>
      <c r="E221" s="298"/>
      <c r="F221" s="298"/>
      <c r="G221" s="298"/>
      <c r="H221" s="298"/>
      <c r="I221" s="298"/>
      <c r="J221" s="31"/>
      <c r="K221" s="31"/>
      <c r="L221" s="31"/>
    </row>
    <row r="222">
      <c r="A222" s="297"/>
      <c r="B222" s="298"/>
      <c r="C222" s="298"/>
      <c r="D222" s="298"/>
      <c r="E222" s="298"/>
      <c r="F222" s="298"/>
      <c r="G222" s="298"/>
      <c r="H222" s="298"/>
      <c r="I222" s="298"/>
      <c r="J222" s="31"/>
      <c r="K222" s="31"/>
      <c r="L222" s="31"/>
    </row>
    <row r="223">
      <c r="A223" s="297"/>
      <c r="B223" s="298"/>
      <c r="C223" s="298"/>
      <c r="D223" s="298"/>
      <c r="E223" s="298"/>
      <c r="F223" s="298"/>
      <c r="G223" s="298"/>
      <c r="H223" s="298"/>
      <c r="I223" s="298"/>
      <c r="J223" s="31"/>
      <c r="K223" s="31"/>
      <c r="L223" s="31"/>
    </row>
    <row r="224">
      <c r="A224" s="272"/>
      <c r="B224" s="128"/>
      <c r="C224" s="128"/>
      <c r="D224" s="128"/>
      <c r="E224" s="128"/>
      <c r="F224" s="128"/>
      <c r="G224" s="128"/>
      <c r="H224" s="128"/>
      <c r="I224" s="271"/>
    </row>
    <row r="225">
      <c r="A225" s="272"/>
      <c r="B225" s="128"/>
      <c r="C225" s="128"/>
      <c r="D225" s="128"/>
      <c r="E225" s="128"/>
      <c r="F225" s="128"/>
      <c r="G225" s="128"/>
      <c r="H225" s="128"/>
      <c r="I225" s="271"/>
    </row>
    <row r="226">
      <c r="A226" s="272"/>
      <c r="B226" s="128"/>
      <c r="C226" s="128"/>
      <c r="D226" s="128"/>
      <c r="E226" s="128"/>
      <c r="F226" s="128"/>
      <c r="G226" s="128"/>
      <c r="H226" s="128"/>
      <c r="I226" s="271"/>
    </row>
    <row r="227">
      <c r="A227" s="272"/>
      <c r="B227" s="128"/>
      <c r="C227" s="128"/>
      <c r="D227" s="128"/>
      <c r="E227" s="128"/>
      <c r="F227" s="128"/>
      <c r="G227" s="128"/>
      <c r="H227" s="128"/>
      <c r="I227" s="271"/>
    </row>
    <row r="228">
      <c r="A228" s="272"/>
      <c r="B228" s="128"/>
      <c r="C228" s="128"/>
      <c r="D228" s="128"/>
      <c r="E228" s="128"/>
      <c r="F228" s="128"/>
      <c r="G228" s="128"/>
      <c r="H228" s="128"/>
      <c r="I228" s="271"/>
    </row>
    <row r="229">
      <c r="A229" s="272"/>
      <c r="B229" s="128"/>
      <c r="C229" s="128"/>
      <c r="D229" s="128"/>
      <c r="E229" s="128"/>
      <c r="F229" s="128"/>
      <c r="G229" s="128"/>
      <c r="H229" s="128"/>
      <c r="I229" s="271"/>
    </row>
    <row r="230">
      <c r="A230" s="272"/>
      <c r="B230" s="128"/>
      <c r="C230" s="128"/>
      <c r="D230" s="128"/>
      <c r="E230" s="128"/>
      <c r="F230" s="128"/>
      <c r="G230" s="128"/>
      <c r="H230" s="128"/>
      <c r="I230" s="271"/>
    </row>
    <row r="231">
      <c r="A231" s="272"/>
      <c r="B231" s="128"/>
      <c r="C231" s="128"/>
      <c r="D231" s="128"/>
      <c r="E231" s="128"/>
      <c r="F231" s="128"/>
      <c r="G231" s="128"/>
      <c r="H231" s="128"/>
      <c r="I231" s="271"/>
    </row>
    <row r="232">
      <c r="A232" s="272"/>
      <c r="B232" s="128"/>
      <c r="C232" s="128"/>
      <c r="D232" s="128"/>
      <c r="E232" s="128"/>
      <c r="F232" s="128"/>
      <c r="G232" s="128"/>
      <c r="H232" s="128"/>
      <c r="I232" s="271"/>
    </row>
    <row r="233">
      <c r="A233" s="272"/>
      <c r="B233" s="128"/>
      <c r="C233" s="128"/>
      <c r="D233" s="128"/>
      <c r="E233" s="128"/>
      <c r="F233" s="128"/>
      <c r="G233" s="128"/>
      <c r="H233" s="128"/>
      <c r="I233" s="271"/>
    </row>
    <row r="234">
      <c r="A234" s="272"/>
      <c r="B234" s="128"/>
      <c r="C234" s="128"/>
      <c r="D234" s="128"/>
      <c r="E234" s="128"/>
      <c r="F234" s="128"/>
      <c r="G234" s="128"/>
      <c r="H234" s="128"/>
      <c r="I234" s="271"/>
    </row>
    <row r="235">
      <c r="A235" s="272"/>
      <c r="B235" s="128"/>
      <c r="C235" s="128"/>
      <c r="D235" s="128"/>
      <c r="E235" s="128"/>
      <c r="F235" s="128"/>
      <c r="G235" s="128"/>
      <c r="H235" s="128"/>
      <c r="I235" s="271"/>
    </row>
    <row r="236">
      <c r="A236" s="272"/>
      <c r="B236" s="128"/>
      <c r="C236" s="128"/>
      <c r="D236" s="128"/>
      <c r="E236" s="128"/>
      <c r="F236" s="128"/>
      <c r="G236" s="128"/>
      <c r="H236" s="128"/>
      <c r="I236" s="271"/>
    </row>
    <row r="237">
      <c r="A237" s="272"/>
      <c r="B237" s="128"/>
      <c r="C237" s="128"/>
      <c r="D237" s="128"/>
      <c r="E237" s="128"/>
      <c r="F237" s="128"/>
      <c r="G237" s="128"/>
      <c r="H237" s="128"/>
      <c r="I237" s="271"/>
    </row>
    <row r="238">
      <c r="A238" s="272"/>
      <c r="B238" s="128"/>
      <c r="C238" s="128"/>
      <c r="D238" s="128"/>
      <c r="E238" s="128"/>
      <c r="F238" s="128"/>
      <c r="G238" s="128"/>
      <c r="H238" s="128"/>
      <c r="I238" s="271"/>
    </row>
    <row r="239">
      <c r="A239" s="272"/>
      <c r="B239" s="128"/>
      <c r="C239" s="128"/>
      <c r="D239" s="128"/>
      <c r="E239" s="128"/>
      <c r="F239" s="128"/>
      <c r="G239" s="128"/>
      <c r="H239" s="128"/>
      <c r="I239" s="271"/>
    </row>
    <row r="240">
      <c r="A240" s="272"/>
      <c r="B240" s="128"/>
      <c r="C240" s="128"/>
      <c r="D240" s="128"/>
      <c r="E240" s="128"/>
      <c r="F240" s="128"/>
      <c r="G240" s="128"/>
      <c r="H240" s="128"/>
      <c r="I240" s="271"/>
    </row>
    <row r="241">
      <c r="A241" s="272"/>
      <c r="B241" s="128"/>
      <c r="C241" s="128"/>
      <c r="D241" s="128"/>
      <c r="E241" s="128"/>
      <c r="F241" s="128"/>
      <c r="G241" s="128"/>
      <c r="H241" s="128"/>
      <c r="I241" s="271"/>
    </row>
    <row r="242">
      <c r="A242" s="272"/>
      <c r="B242" s="128"/>
      <c r="C242" s="128"/>
      <c r="D242" s="128"/>
      <c r="E242" s="128"/>
      <c r="F242" s="128"/>
      <c r="G242" s="128"/>
      <c r="H242" s="128"/>
      <c r="I242" s="271"/>
    </row>
    <row r="243">
      <c r="A243" s="272"/>
      <c r="B243" s="128"/>
      <c r="C243" s="128"/>
      <c r="D243" s="128"/>
      <c r="E243" s="128"/>
      <c r="F243" s="128"/>
      <c r="G243" s="128"/>
      <c r="H243" s="128"/>
      <c r="I243" s="271"/>
    </row>
    <row r="244">
      <c r="A244" s="272"/>
      <c r="B244" s="128"/>
      <c r="C244" s="128"/>
      <c r="D244" s="128"/>
      <c r="E244" s="128"/>
      <c r="F244" s="128"/>
      <c r="G244" s="128"/>
      <c r="H244" s="128"/>
      <c r="I244" s="271"/>
    </row>
    <row r="245">
      <c r="A245" s="272"/>
      <c r="B245" s="128"/>
      <c r="C245" s="128"/>
      <c r="D245" s="128"/>
      <c r="E245" s="128"/>
      <c r="F245" s="128"/>
      <c r="G245" s="128"/>
      <c r="H245" s="128"/>
      <c r="I245" s="271"/>
    </row>
    <row r="246">
      <c r="A246" s="272"/>
      <c r="B246" s="128"/>
      <c r="C246" s="128"/>
      <c r="D246" s="128"/>
      <c r="E246" s="128"/>
      <c r="F246" s="128"/>
      <c r="G246" s="128"/>
      <c r="H246" s="128"/>
      <c r="I246" s="271"/>
    </row>
    <row r="247">
      <c r="A247" s="272"/>
      <c r="B247" s="128"/>
      <c r="C247" s="128"/>
      <c r="D247" s="128"/>
      <c r="E247" s="128"/>
      <c r="F247" s="128"/>
      <c r="G247" s="128"/>
      <c r="H247" s="128"/>
      <c r="I247" s="271"/>
    </row>
    <row r="248">
      <c r="A248" s="272"/>
      <c r="B248" s="128"/>
      <c r="C248" s="128"/>
      <c r="D248" s="128"/>
      <c r="E248" s="128"/>
      <c r="F248" s="128"/>
      <c r="G248" s="128"/>
      <c r="H248" s="128"/>
      <c r="I248" s="271"/>
    </row>
    <row r="249">
      <c r="A249" s="272"/>
      <c r="B249" s="128"/>
      <c r="C249" s="128"/>
      <c r="D249" s="128"/>
      <c r="E249" s="128"/>
      <c r="F249" s="128"/>
      <c r="G249" s="128"/>
      <c r="H249" s="128"/>
      <c r="I249" s="271"/>
    </row>
    <row r="250">
      <c r="A250" s="272"/>
      <c r="B250" s="128"/>
      <c r="C250" s="128"/>
      <c r="D250" s="128"/>
      <c r="E250" s="128"/>
      <c r="F250" s="128"/>
      <c r="G250" s="128"/>
      <c r="H250" s="128"/>
      <c r="I250" s="271"/>
    </row>
    <row r="251">
      <c r="A251" s="272"/>
      <c r="B251" s="128"/>
      <c r="C251" s="128"/>
      <c r="D251" s="128"/>
      <c r="E251" s="128"/>
      <c r="F251" s="128"/>
      <c r="G251" s="128"/>
      <c r="H251" s="128"/>
      <c r="I251" s="271"/>
    </row>
    <row r="252">
      <c r="A252" s="272"/>
      <c r="B252" s="128"/>
      <c r="C252" s="128"/>
      <c r="D252" s="128"/>
      <c r="E252" s="128"/>
      <c r="F252" s="128"/>
      <c r="G252" s="128"/>
      <c r="H252" s="128"/>
      <c r="I252" s="271"/>
    </row>
    <row r="253">
      <c r="A253" s="272"/>
      <c r="B253" s="128"/>
      <c r="C253" s="128"/>
      <c r="D253" s="128"/>
      <c r="E253" s="128"/>
      <c r="F253" s="128"/>
      <c r="G253" s="128"/>
      <c r="H253" s="128"/>
      <c r="I253" s="271"/>
    </row>
    <row r="254">
      <c r="A254" s="272"/>
      <c r="B254" s="128"/>
      <c r="C254" s="128"/>
      <c r="D254" s="128"/>
      <c r="E254" s="128"/>
      <c r="F254" s="128"/>
      <c r="G254" s="128"/>
      <c r="H254" s="128"/>
      <c r="I254" s="271"/>
    </row>
    <row r="255">
      <c r="A255" s="272"/>
      <c r="B255" s="128"/>
      <c r="C255" s="128"/>
      <c r="D255" s="128"/>
      <c r="E255" s="128"/>
      <c r="F255" s="128"/>
      <c r="G255" s="128"/>
      <c r="H255" s="128"/>
      <c r="I255" s="271"/>
    </row>
    <row r="256">
      <c r="A256" s="272"/>
      <c r="B256" s="128"/>
      <c r="C256" s="128"/>
      <c r="D256" s="128"/>
      <c r="E256" s="128"/>
      <c r="F256" s="128"/>
      <c r="G256" s="128"/>
      <c r="H256" s="128"/>
      <c r="I256" s="271"/>
    </row>
    <row r="257">
      <c r="A257" s="272"/>
      <c r="B257" s="128"/>
      <c r="C257" s="128"/>
      <c r="D257" s="128"/>
      <c r="E257" s="128"/>
      <c r="F257" s="128"/>
      <c r="G257" s="128"/>
      <c r="H257" s="128"/>
      <c r="I257" s="271"/>
    </row>
    <row r="258">
      <c r="A258" s="272"/>
      <c r="B258" s="128"/>
      <c r="C258" s="128"/>
      <c r="D258" s="128"/>
      <c r="E258" s="128"/>
      <c r="F258" s="128"/>
      <c r="G258" s="128"/>
      <c r="H258" s="128"/>
      <c r="I258" s="271"/>
    </row>
    <row r="259">
      <c r="A259" s="272"/>
      <c r="B259" s="128"/>
      <c r="C259" s="128"/>
      <c r="D259" s="128"/>
      <c r="E259" s="128"/>
      <c r="F259" s="128"/>
      <c r="G259" s="128"/>
      <c r="H259" s="128"/>
      <c r="I259" s="271"/>
    </row>
    <row r="260">
      <c r="A260" s="272"/>
      <c r="B260" s="128"/>
      <c r="C260" s="128"/>
      <c r="D260" s="128"/>
      <c r="E260" s="128"/>
      <c r="F260" s="128"/>
      <c r="G260" s="128"/>
      <c r="H260" s="128"/>
      <c r="I260" s="271"/>
    </row>
    <row r="261">
      <c r="A261" s="272"/>
      <c r="B261" s="128"/>
      <c r="C261" s="128"/>
      <c r="D261" s="128"/>
      <c r="E261" s="128"/>
      <c r="F261" s="128"/>
      <c r="G261" s="128"/>
      <c r="H261" s="128"/>
      <c r="I261" s="271"/>
    </row>
    <row r="262">
      <c r="A262" s="272"/>
      <c r="B262" s="128"/>
      <c r="C262" s="128"/>
      <c r="D262" s="128"/>
      <c r="E262" s="128"/>
      <c r="F262" s="128"/>
      <c r="G262" s="128"/>
      <c r="H262" s="128"/>
      <c r="I262" s="271"/>
    </row>
    <row r="263">
      <c r="A263" s="272"/>
      <c r="B263" s="128"/>
      <c r="C263" s="128"/>
      <c r="D263" s="128"/>
      <c r="E263" s="128"/>
      <c r="F263" s="128"/>
      <c r="G263" s="128"/>
      <c r="H263" s="128"/>
      <c r="I263" s="271"/>
    </row>
    <row r="264">
      <c r="A264" s="272"/>
      <c r="B264" s="128"/>
      <c r="C264" s="128"/>
      <c r="D264" s="128"/>
      <c r="E264" s="128"/>
      <c r="F264" s="128"/>
      <c r="G264" s="128"/>
      <c r="H264" s="128"/>
      <c r="I264" s="271"/>
    </row>
    <row r="265">
      <c r="A265" s="272"/>
      <c r="B265" s="128"/>
      <c r="C265" s="128"/>
      <c r="D265" s="128"/>
      <c r="E265" s="128"/>
      <c r="F265" s="128"/>
      <c r="G265" s="128"/>
      <c r="H265" s="128"/>
      <c r="I265" s="271"/>
    </row>
    <row r="266">
      <c r="A266" s="272"/>
      <c r="B266" s="128"/>
      <c r="C266" s="128"/>
      <c r="D266" s="128"/>
      <c r="E266" s="128"/>
      <c r="F266" s="128"/>
      <c r="G266" s="128"/>
      <c r="H266" s="128"/>
      <c r="I266" s="271"/>
    </row>
    <row r="267">
      <c r="A267" s="272"/>
      <c r="B267" s="128"/>
      <c r="C267" s="128"/>
      <c r="D267" s="128"/>
      <c r="E267" s="128"/>
      <c r="F267" s="128"/>
      <c r="G267" s="128"/>
      <c r="H267" s="128"/>
      <c r="I267" s="271"/>
    </row>
    <row r="268">
      <c r="A268" s="272"/>
      <c r="B268" s="128"/>
      <c r="C268" s="128"/>
      <c r="D268" s="128"/>
      <c r="E268" s="128"/>
      <c r="F268" s="128"/>
      <c r="G268" s="128"/>
      <c r="H268" s="128"/>
      <c r="I268" s="271"/>
    </row>
    <row r="269">
      <c r="A269" s="272"/>
      <c r="B269" s="128"/>
      <c r="C269" s="128"/>
      <c r="D269" s="128"/>
      <c r="E269" s="128"/>
      <c r="F269" s="128"/>
      <c r="G269" s="128"/>
      <c r="H269" s="128"/>
      <c r="I269" s="271"/>
    </row>
    <row r="270">
      <c r="A270" s="272"/>
      <c r="B270" s="128"/>
      <c r="C270" s="128"/>
      <c r="D270" s="128"/>
      <c r="E270" s="128"/>
      <c r="F270" s="128"/>
      <c r="G270" s="128"/>
      <c r="H270" s="128"/>
      <c r="I270" s="271"/>
    </row>
    <row r="271">
      <c r="A271" s="272"/>
      <c r="B271" s="128"/>
      <c r="C271" s="128"/>
      <c r="D271" s="128"/>
      <c r="E271" s="128"/>
      <c r="F271" s="128"/>
      <c r="G271" s="128"/>
      <c r="H271" s="128"/>
      <c r="I271" s="271"/>
    </row>
    <row r="272">
      <c r="A272" s="272"/>
      <c r="B272" s="128"/>
      <c r="C272" s="128"/>
      <c r="D272" s="128"/>
      <c r="E272" s="128"/>
      <c r="F272" s="128"/>
      <c r="G272" s="128"/>
      <c r="H272" s="128"/>
      <c r="I272" s="271"/>
    </row>
    <row r="273">
      <c r="A273" s="272"/>
      <c r="B273" s="128"/>
      <c r="C273" s="128"/>
      <c r="D273" s="128"/>
      <c r="E273" s="128"/>
      <c r="F273" s="128"/>
      <c r="G273" s="128"/>
      <c r="H273" s="128"/>
      <c r="I273" s="271"/>
    </row>
    <row r="274">
      <c r="A274" s="272"/>
      <c r="B274" s="128"/>
      <c r="C274" s="128"/>
      <c r="D274" s="128"/>
      <c r="E274" s="128"/>
      <c r="F274" s="128"/>
      <c r="G274" s="128"/>
      <c r="H274" s="128"/>
      <c r="I274" s="271"/>
    </row>
    <row r="275">
      <c r="A275" s="272"/>
      <c r="B275" s="128"/>
      <c r="C275" s="128"/>
      <c r="D275" s="128"/>
      <c r="E275" s="128"/>
      <c r="F275" s="128"/>
      <c r="G275" s="128"/>
      <c r="H275" s="128"/>
      <c r="I275" s="271"/>
    </row>
    <row r="276">
      <c r="A276" s="272"/>
      <c r="B276" s="128"/>
      <c r="C276" s="128"/>
      <c r="D276" s="128"/>
      <c r="E276" s="128"/>
      <c r="F276" s="128"/>
      <c r="G276" s="128"/>
      <c r="H276" s="128"/>
      <c r="I276" s="271"/>
    </row>
    <row r="277">
      <c r="A277" s="272"/>
      <c r="B277" s="128"/>
      <c r="C277" s="128"/>
      <c r="D277" s="128"/>
      <c r="E277" s="128"/>
      <c r="F277" s="128"/>
      <c r="G277" s="128"/>
      <c r="H277" s="128"/>
      <c r="I277" s="271"/>
    </row>
    <row r="278">
      <c r="A278" s="272"/>
      <c r="B278" s="128"/>
      <c r="C278" s="128"/>
      <c r="D278" s="128"/>
      <c r="E278" s="128"/>
      <c r="F278" s="128"/>
      <c r="G278" s="128"/>
      <c r="H278" s="128"/>
      <c r="I278" s="271"/>
    </row>
    <row r="279">
      <c r="A279" s="272"/>
      <c r="B279" s="128"/>
      <c r="C279" s="128"/>
      <c r="D279" s="128"/>
      <c r="E279" s="128"/>
      <c r="F279" s="128"/>
      <c r="G279" s="128"/>
      <c r="H279" s="128"/>
      <c r="I279" s="271"/>
    </row>
    <row r="280">
      <c r="A280" s="272"/>
      <c r="B280" s="128"/>
      <c r="C280" s="128"/>
      <c r="D280" s="128"/>
      <c r="E280" s="128"/>
      <c r="F280" s="128"/>
      <c r="G280" s="128"/>
      <c r="H280" s="128"/>
      <c r="I280" s="271"/>
    </row>
    <row r="281">
      <c r="A281" s="272"/>
      <c r="B281" s="128"/>
      <c r="C281" s="128"/>
      <c r="D281" s="128"/>
      <c r="E281" s="128"/>
      <c r="F281" s="128"/>
      <c r="G281" s="128"/>
      <c r="H281" s="128"/>
      <c r="I281" s="271"/>
    </row>
    <row r="282">
      <c r="A282" s="272"/>
      <c r="B282" s="128"/>
      <c r="C282" s="128"/>
      <c r="D282" s="128"/>
      <c r="E282" s="128"/>
      <c r="F282" s="128"/>
      <c r="G282" s="128"/>
      <c r="H282" s="128"/>
      <c r="I282" s="271"/>
    </row>
    <row r="283">
      <c r="A283" s="272"/>
      <c r="B283" s="128"/>
      <c r="C283" s="128"/>
      <c r="D283" s="128"/>
      <c r="E283" s="128"/>
      <c r="F283" s="128"/>
      <c r="G283" s="128"/>
      <c r="H283" s="128"/>
      <c r="I283" s="271"/>
    </row>
    <row r="284">
      <c r="A284" s="272"/>
      <c r="B284" s="128"/>
      <c r="C284" s="128"/>
      <c r="D284" s="128"/>
      <c r="E284" s="128"/>
      <c r="F284" s="128"/>
      <c r="G284" s="128"/>
      <c r="H284" s="128"/>
      <c r="I284" s="271"/>
    </row>
    <row r="285">
      <c r="A285" s="272"/>
      <c r="B285" s="128"/>
      <c r="C285" s="128"/>
      <c r="D285" s="128"/>
      <c r="E285" s="128"/>
      <c r="F285" s="128"/>
      <c r="G285" s="128"/>
      <c r="H285" s="128"/>
      <c r="I285" s="271"/>
    </row>
    <row r="286">
      <c r="A286" s="272"/>
      <c r="B286" s="128"/>
      <c r="C286" s="128"/>
      <c r="D286" s="128"/>
      <c r="E286" s="128"/>
      <c r="F286" s="128"/>
      <c r="G286" s="128"/>
      <c r="H286" s="128"/>
      <c r="I286" s="271"/>
    </row>
    <row r="287">
      <c r="A287" s="272"/>
      <c r="B287" s="128"/>
      <c r="C287" s="128"/>
      <c r="D287" s="128"/>
      <c r="E287" s="128"/>
      <c r="F287" s="128"/>
      <c r="G287" s="128"/>
      <c r="H287" s="128"/>
      <c r="I287" s="271"/>
    </row>
    <row r="288">
      <c r="A288" s="272"/>
      <c r="B288" s="128"/>
      <c r="C288" s="128"/>
      <c r="D288" s="128"/>
      <c r="E288" s="128"/>
      <c r="F288" s="128"/>
      <c r="G288" s="128"/>
      <c r="H288" s="128"/>
      <c r="I288" s="271"/>
    </row>
    <row r="289">
      <c r="A289" s="272"/>
      <c r="B289" s="128"/>
      <c r="C289" s="128"/>
      <c r="D289" s="128"/>
      <c r="E289" s="128"/>
      <c r="F289" s="128"/>
      <c r="G289" s="128"/>
      <c r="H289" s="128"/>
      <c r="I289" s="271"/>
    </row>
    <row r="290">
      <c r="A290" s="272"/>
      <c r="B290" s="128"/>
      <c r="C290" s="128"/>
      <c r="D290" s="128"/>
      <c r="E290" s="128"/>
      <c r="F290" s="128"/>
      <c r="G290" s="128"/>
      <c r="H290" s="128"/>
      <c r="I290" s="271"/>
    </row>
    <row r="291">
      <c r="A291" s="272"/>
      <c r="B291" s="128"/>
      <c r="C291" s="128"/>
      <c r="D291" s="128"/>
      <c r="E291" s="128"/>
      <c r="F291" s="128"/>
      <c r="G291" s="128"/>
      <c r="H291" s="128"/>
      <c r="I291" s="271"/>
    </row>
    <row r="292">
      <c r="A292" s="272"/>
      <c r="B292" s="128"/>
      <c r="C292" s="128"/>
      <c r="D292" s="128"/>
      <c r="E292" s="128"/>
      <c r="F292" s="128"/>
      <c r="G292" s="128"/>
      <c r="H292" s="128"/>
      <c r="I292" s="271"/>
    </row>
    <row r="293">
      <c r="A293" s="272"/>
      <c r="B293" s="128"/>
      <c r="C293" s="128"/>
      <c r="D293" s="128"/>
      <c r="E293" s="128"/>
      <c r="F293" s="128"/>
      <c r="G293" s="128"/>
      <c r="H293" s="128"/>
      <c r="I293" s="271"/>
    </row>
    <row r="294">
      <c r="A294" s="272"/>
      <c r="B294" s="128"/>
      <c r="C294" s="128"/>
      <c r="D294" s="128"/>
      <c r="E294" s="128"/>
      <c r="F294" s="128"/>
      <c r="G294" s="128"/>
      <c r="H294" s="128"/>
      <c r="I294" s="271"/>
    </row>
    <row r="295">
      <c r="A295" s="272"/>
      <c r="B295" s="128"/>
      <c r="C295" s="128"/>
      <c r="D295" s="128"/>
      <c r="E295" s="128"/>
      <c r="F295" s="128"/>
      <c r="G295" s="128"/>
      <c r="H295" s="128"/>
      <c r="I295" s="271"/>
    </row>
    <row r="296">
      <c r="A296" s="272"/>
      <c r="B296" s="128"/>
      <c r="C296" s="128"/>
      <c r="D296" s="128"/>
      <c r="E296" s="128"/>
      <c r="F296" s="128"/>
      <c r="G296" s="128"/>
      <c r="H296" s="128"/>
      <c r="I296" s="271"/>
    </row>
    <row r="297">
      <c r="A297" s="272"/>
      <c r="B297" s="128"/>
      <c r="C297" s="128"/>
      <c r="D297" s="128"/>
      <c r="E297" s="128"/>
      <c r="F297" s="128"/>
      <c r="G297" s="128"/>
      <c r="H297" s="128"/>
      <c r="I297" s="271"/>
    </row>
    <row r="298">
      <c r="A298" s="272"/>
      <c r="B298" s="128"/>
      <c r="C298" s="128"/>
      <c r="D298" s="128"/>
      <c r="E298" s="128"/>
      <c r="F298" s="128"/>
      <c r="G298" s="128"/>
      <c r="H298" s="128"/>
      <c r="I298" s="271"/>
    </row>
    <row r="299">
      <c r="A299" s="272"/>
      <c r="B299" s="128"/>
      <c r="C299" s="128"/>
      <c r="D299" s="128"/>
      <c r="E299" s="128"/>
      <c r="F299" s="128"/>
      <c r="G299" s="128"/>
      <c r="H299" s="128"/>
      <c r="I299" s="271"/>
    </row>
    <row r="300">
      <c r="A300" s="272"/>
      <c r="B300" s="128"/>
      <c r="C300" s="128"/>
      <c r="D300" s="128"/>
      <c r="E300" s="128"/>
      <c r="F300" s="128"/>
      <c r="G300" s="128"/>
      <c r="H300" s="128"/>
      <c r="I300" s="271"/>
    </row>
    <row r="301">
      <c r="A301" s="272"/>
      <c r="B301" s="128"/>
      <c r="C301" s="128"/>
      <c r="D301" s="128"/>
      <c r="E301" s="128"/>
      <c r="F301" s="128"/>
      <c r="G301" s="128"/>
      <c r="H301" s="128"/>
      <c r="I301" s="271"/>
    </row>
    <row r="302">
      <c r="A302" s="272"/>
      <c r="B302" s="128"/>
      <c r="C302" s="128"/>
      <c r="D302" s="128"/>
      <c r="E302" s="128"/>
      <c r="F302" s="128"/>
      <c r="G302" s="128"/>
      <c r="H302" s="128"/>
      <c r="I302" s="271"/>
    </row>
    <row r="303">
      <c r="A303" s="272"/>
      <c r="B303" s="128"/>
      <c r="C303" s="128"/>
      <c r="D303" s="128"/>
      <c r="E303" s="128"/>
      <c r="F303" s="128"/>
      <c r="G303" s="128"/>
      <c r="H303" s="128"/>
      <c r="I303" s="271"/>
    </row>
    <row r="304">
      <c r="A304" s="272"/>
      <c r="B304" s="128"/>
      <c r="C304" s="128"/>
      <c r="D304" s="128"/>
      <c r="E304" s="128"/>
      <c r="F304" s="128"/>
      <c r="G304" s="128"/>
      <c r="H304" s="128"/>
      <c r="I304" s="271"/>
    </row>
    <row r="305">
      <c r="A305" s="272"/>
      <c r="B305" s="128"/>
      <c r="C305" s="128"/>
      <c r="D305" s="128"/>
      <c r="E305" s="128"/>
      <c r="F305" s="128"/>
      <c r="G305" s="128"/>
      <c r="H305" s="128"/>
      <c r="I305" s="271"/>
    </row>
    <row r="306">
      <c r="A306" s="272"/>
      <c r="B306" s="128"/>
      <c r="C306" s="128"/>
      <c r="D306" s="128"/>
      <c r="E306" s="128"/>
      <c r="F306" s="128"/>
      <c r="G306" s="128"/>
      <c r="H306" s="128"/>
      <c r="I306" s="271"/>
    </row>
    <row r="307">
      <c r="A307" s="272"/>
      <c r="B307" s="128"/>
      <c r="C307" s="128"/>
      <c r="D307" s="128"/>
      <c r="E307" s="128"/>
      <c r="F307" s="128"/>
      <c r="G307" s="128"/>
      <c r="H307" s="128"/>
      <c r="I307" s="271"/>
    </row>
    <row r="308">
      <c r="A308" s="272"/>
      <c r="B308" s="128"/>
      <c r="C308" s="128"/>
      <c r="D308" s="128"/>
      <c r="E308" s="128"/>
      <c r="F308" s="128"/>
      <c r="G308" s="128"/>
      <c r="H308" s="128"/>
      <c r="I308" s="271"/>
    </row>
    <row r="309">
      <c r="A309" s="272"/>
      <c r="B309" s="128"/>
      <c r="C309" s="128"/>
      <c r="D309" s="128"/>
      <c r="E309" s="128"/>
      <c r="F309" s="128"/>
      <c r="G309" s="128"/>
      <c r="H309" s="128"/>
      <c r="I309" s="271"/>
    </row>
    <row r="310">
      <c r="A310" s="272"/>
      <c r="B310" s="128"/>
      <c r="C310" s="128"/>
      <c r="D310" s="128"/>
      <c r="E310" s="128"/>
      <c r="F310" s="128"/>
      <c r="G310" s="128"/>
      <c r="H310" s="128"/>
      <c r="I310" s="271"/>
    </row>
    <row r="311">
      <c r="A311" s="272"/>
      <c r="B311" s="128"/>
      <c r="C311" s="128"/>
      <c r="D311" s="128"/>
      <c r="E311" s="128"/>
      <c r="F311" s="128"/>
      <c r="G311" s="128"/>
      <c r="H311" s="128"/>
      <c r="I311" s="271"/>
    </row>
    <row r="312">
      <c r="A312" s="272"/>
      <c r="B312" s="128"/>
      <c r="C312" s="128"/>
      <c r="D312" s="128"/>
      <c r="E312" s="128"/>
      <c r="F312" s="128"/>
      <c r="G312" s="128"/>
      <c r="H312" s="128"/>
      <c r="I312" s="271"/>
    </row>
    <row r="313">
      <c r="A313" s="272"/>
      <c r="B313" s="128"/>
      <c r="C313" s="128"/>
      <c r="D313" s="128"/>
      <c r="E313" s="128"/>
      <c r="F313" s="128"/>
      <c r="G313" s="128"/>
      <c r="H313" s="128"/>
      <c r="I313" s="271"/>
    </row>
    <row r="314">
      <c r="A314" s="272"/>
      <c r="B314" s="128"/>
      <c r="C314" s="128"/>
      <c r="D314" s="128"/>
      <c r="E314" s="128"/>
      <c r="F314" s="128"/>
      <c r="G314" s="128"/>
      <c r="H314" s="128"/>
      <c r="I314" s="271"/>
    </row>
    <row r="315">
      <c r="A315" s="272"/>
      <c r="B315" s="128"/>
      <c r="C315" s="128"/>
      <c r="D315" s="128"/>
      <c r="E315" s="128"/>
      <c r="F315" s="128"/>
      <c r="G315" s="128"/>
      <c r="H315" s="128"/>
      <c r="I315" s="271"/>
    </row>
    <row r="316">
      <c r="A316" s="272"/>
      <c r="B316" s="128"/>
      <c r="C316" s="128"/>
      <c r="D316" s="128"/>
      <c r="E316" s="128"/>
      <c r="F316" s="128"/>
      <c r="G316" s="128"/>
      <c r="H316" s="128"/>
      <c r="I316" s="271"/>
    </row>
    <row r="317">
      <c r="A317" s="272"/>
      <c r="B317" s="128"/>
      <c r="C317" s="128"/>
      <c r="D317" s="128"/>
      <c r="E317" s="128"/>
      <c r="F317" s="128"/>
      <c r="G317" s="128"/>
      <c r="H317" s="128"/>
      <c r="I317" s="271"/>
    </row>
    <row r="318">
      <c r="A318" s="272"/>
      <c r="B318" s="128"/>
      <c r="C318" s="128"/>
      <c r="D318" s="128"/>
      <c r="E318" s="128"/>
      <c r="F318" s="128"/>
      <c r="G318" s="128"/>
      <c r="H318" s="128"/>
      <c r="I318" s="271"/>
    </row>
    <row r="319">
      <c r="A319" s="272"/>
      <c r="B319" s="128"/>
      <c r="C319" s="128"/>
      <c r="D319" s="128"/>
      <c r="E319" s="128"/>
      <c r="F319" s="128"/>
      <c r="G319" s="128"/>
      <c r="H319" s="128"/>
      <c r="I319" s="271"/>
    </row>
    <row r="320">
      <c r="A320" s="272"/>
      <c r="B320" s="128"/>
      <c r="C320" s="128"/>
      <c r="D320" s="128"/>
      <c r="E320" s="128"/>
      <c r="F320" s="128"/>
      <c r="G320" s="128"/>
      <c r="H320" s="128"/>
      <c r="I320" s="271"/>
    </row>
    <row r="321">
      <c r="A321" s="272"/>
      <c r="B321" s="128"/>
      <c r="C321" s="128"/>
      <c r="D321" s="128"/>
      <c r="E321" s="128"/>
      <c r="F321" s="128"/>
      <c r="G321" s="128"/>
      <c r="H321" s="128"/>
      <c r="I321" s="271"/>
    </row>
    <row r="322">
      <c r="A322" s="272"/>
      <c r="B322" s="128"/>
      <c r="C322" s="128"/>
      <c r="D322" s="128"/>
      <c r="E322" s="128"/>
      <c r="F322" s="128"/>
      <c r="G322" s="128"/>
      <c r="H322" s="128"/>
      <c r="I322" s="271"/>
    </row>
    <row r="323">
      <c r="A323" s="272"/>
      <c r="B323" s="128"/>
      <c r="C323" s="128"/>
      <c r="D323" s="128"/>
      <c r="E323" s="128"/>
      <c r="F323" s="128"/>
      <c r="G323" s="128"/>
      <c r="H323" s="128"/>
      <c r="I323" s="271"/>
    </row>
    <row r="324">
      <c r="A324" s="272"/>
      <c r="B324" s="128"/>
      <c r="C324" s="128"/>
      <c r="D324" s="128"/>
      <c r="E324" s="128"/>
      <c r="F324" s="128"/>
      <c r="G324" s="128"/>
      <c r="H324" s="128"/>
      <c r="I324" s="271"/>
    </row>
    <row r="325">
      <c r="A325" s="272"/>
      <c r="B325" s="128"/>
      <c r="C325" s="128"/>
      <c r="D325" s="128"/>
      <c r="E325" s="128"/>
      <c r="F325" s="128"/>
      <c r="G325" s="128"/>
      <c r="H325" s="128"/>
      <c r="I325" s="271"/>
    </row>
    <row r="326">
      <c r="A326" s="272"/>
      <c r="B326" s="128"/>
      <c r="C326" s="128"/>
      <c r="D326" s="128"/>
      <c r="E326" s="128"/>
      <c r="F326" s="128"/>
      <c r="G326" s="128"/>
      <c r="H326" s="128"/>
      <c r="I326" s="271"/>
    </row>
    <row r="327">
      <c r="A327" s="272"/>
      <c r="B327" s="128"/>
      <c r="C327" s="128"/>
      <c r="D327" s="128"/>
      <c r="E327" s="128"/>
      <c r="F327" s="128"/>
      <c r="G327" s="128"/>
      <c r="H327" s="128"/>
      <c r="I327" s="271"/>
    </row>
    <row r="328">
      <c r="A328" s="272"/>
      <c r="B328" s="128"/>
      <c r="C328" s="128"/>
      <c r="D328" s="128"/>
      <c r="E328" s="128"/>
      <c r="F328" s="128"/>
      <c r="G328" s="128"/>
      <c r="H328" s="128"/>
      <c r="I328" s="271"/>
    </row>
    <row r="329">
      <c r="A329" s="272"/>
      <c r="B329" s="128"/>
      <c r="C329" s="128"/>
      <c r="D329" s="128"/>
      <c r="E329" s="128"/>
      <c r="F329" s="128"/>
      <c r="G329" s="128"/>
      <c r="H329" s="128"/>
      <c r="I329" s="271"/>
    </row>
    <row r="330">
      <c r="A330" s="272"/>
      <c r="B330" s="128"/>
      <c r="C330" s="128"/>
      <c r="D330" s="128"/>
      <c r="E330" s="128"/>
      <c r="F330" s="128"/>
      <c r="G330" s="128"/>
      <c r="H330" s="128"/>
      <c r="I330" s="271"/>
    </row>
    <row r="331">
      <c r="A331" s="272"/>
      <c r="B331" s="128"/>
      <c r="C331" s="128"/>
      <c r="D331" s="128"/>
      <c r="E331" s="128"/>
      <c r="F331" s="128"/>
      <c r="G331" s="128"/>
      <c r="H331" s="128"/>
      <c r="I331" s="271"/>
    </row>
    <row r="332">
      <c r="A332" s="272"/>
      <c r="B332" s="128"/>
      <c r="C332" s="128"/>
      <c r="D332" s="128"/>
      <c r="E332" s="128"/>
      <c r="F332" s="128"/>
      <c r="G332" s="128"/>
      <c r="H332" s="128"/>
      <c r="I332" s="271"/>
    </row>
    <row r="333">
      <c r="A333" s="272"/>
      <c r="B333" s="128"/>
      <c r="C333" s="128"/>
      <c r="D333" s="128"/>
      <c r="E333" s="128"/>
      <c r="F333" s="128"/>
      <c r="G333" s="128"/>
      <c r="H333" s="128"/>
      <c r="I333" s="271"/>
    </row>
    <row r="334">
      <c r="A334" s="272"/>
      <c r="B334" s="128"/>
      <c r="C334" s="128"/>
      <c r="D334" s="128"/>
      <c r="E334" s="128"/>
      <c r="F334" s="128"/>
      <c r="G334" s="128"/>
      <c r="H334" s="128"/>
      <c r="I334" s="271"/>
    </row>
    <row r="335">
      <c r="A335" s="272"/>
      <c r="B335" s="128"/>
      <c r="C335" s="128"/>
      <c r="D335" s="128"/>
      <c r="E335" s="128"/>
      <c r="F335" s="128"/>
      <c r="G335" s="128"/>
      <c r="H335" s="128"/>
      <c r="I335" s="271"/>
    </row>
    <row r="336">
      <c r="A336" s="272"/>
      <c r="B336" s="128"/>
      <c r="C336" s="128"/>
      <c r="D336" s="128"/>
      <c r="E336" s="128"/>
      <c r="F336" s="128"/>
      <c r="G336" s="128"/>
      <c r="H336" s="128"/>
      <c r="I336" s="271"/>
    </row>
    <row r="337">
      <c r="A337" s="272"/>
      <c r="B337" s="128"/>
      <c r="C337" s="128"/>
      <c r="D337" s="128"/>
      <c r="E337" s="128"/>
      <c r="F337" s="128"/>
      <c r="G337" s="128"/>
      <c r="H337" s="128"/>
      <c r="I337" s="271"/>
    </row>
    <row r="338">
      <c r="A338" s="272"/>
      <c r="B338" s="128"/>
      <c r="C338" s="128"/>
      <c r="D338" s="128"/>
      <c r="E338" s="128"/>
      <c r="F338" s="128"/>
      <c r="G338" s="128"/>
      <c r="H338" s="128"/>
      <c r="I338" s="271"/>
    </row>
    <row r="339">
      <c r="A339" s="272"/>
      <c r="B339" s="128"/>
      <c r="C339" s="128"/>
      <c r="D339" s="128"/>
      <c r="E339" s="128"/>
      <c r="F339" s="128"/>
      <c r="G339" s="128"/>
      <c r="H339" s="128"/>
      <c r="I339" s="271"/>
    </row>
    <row r="340">
      <c r="A340" s="272"/>
      <c r="B340" s="128"/>
      <c r="C340" s="128"/>
      <c r="D340" s="128"/>
      <c r="E340" s="128"/>
      <c r="F340" s="128"/>
      <c r="G340" s="128"/>
      <c r="H340" s="128"/>
      <c r="I340" s="271"/>
    </row>
    <row r="341">
      <c r="A341" s="272"/>
      <c r="B341" s="128"/>
      <c r="C341" s="128"/>
      <c r="D341" s="128"/>
      <c r="E341" s="128"/>
      <c r="F341" s="128"/>
      <c r="G341" s="128"/>
      <c r="H341" s="128"/>
      <c r="I341" s="271"/>
    </row>
    <row r="342">
      <c r="A342" s="272"/>
      <c r="B342" s="128"/>
      <c r="C342" s="128"/>
      <c r="D342" s="128"/>
      <c r="E342" s="128"/>
      <c r="F342" s="128"/>
      <c r="G342" s="128"/>
      <c r="H342" s="128"/>
      <c r="I342" s="271"/>
    </row>
    <row r="343">
      <c r="A343" s="272"/>
      <c r="B343" s="128"/>
      <c r="C343" s="128"/>
      <c r="D343" s="128"/>
      <c r="E343" s="128"/>
      <c r="F343" s="128"/>
      <c r="G343" s="128"/>
      <c r="H343" s="128"/>
      <c r="I343" s="271"/>
    </row>
    <row r="344">
      <c r="A344" s="272"/>
      <c r="B344" s="128"/>
      <c r="C344" s="128"/>
      <c r="D344" s="128"/>
      <c r="E344" s="128"/>
      <c r="F344" s="128"/>
      <c r="G344" s="128"/>
      <c r="H344" s="128"/>
      <c r="I344" s="271"/>
    </row>
    <row r="345">
      <c r="A345" s="272"/>
      <c r="B345" s="128"/>
      <c r="C345" s="128"/>
      <c r="D345" s="128"/>
      <c r="E345" s="128"/>
      <c r="F345" s="128"/>
      <c r="G345" s="128"/>
      <c r="H345" s="128"/>
      <c r="I345" s="271"/>
    </row>
    <row r="346">
      <c r="A346" s="272"/>
      <c r="B346" s="128"/>
      <c r="C346" s="128"/>
      <c r="D346" s="128"/>
      <c r="E346" s="128"/>
      <c r="F346" s="128"/>
      <c r="G346" s="128"/>
      <c r="H346" s="128"/>
      <c r="I346" s="271"/>
    </row>
    <row r="347">
      <c r="A347" s="272"/>
      <c r="B347" s="128"/>
      <c r="C347" s="128"/>
      <c r="D347" s="128"/>
      <c r="E347" s="128"/>
      <c r="F347" s="128"/>
      <c r="G347" s="128"/>
      <c r="H347" s="128"/>
      <c r="I347" s="271"/>
    </row>
    <row r="348">
      <c r="A348" s="272"/>
      <c r="B348" s="128"/>
      <c r="C348" s="128"/>
      <c r="D348" s="128"/>
      <c r="E348" s="128"/>
      <c r="F348" s="128"/>
      <c r="G348" s="128"/>
      <c r="H348" s="128"/>
      <c r="I348" s="271"/>
    </row>
    <row r="349">
      <c r="A349" s="272"/>
      <c r="B349" s="128"/>
      <c r="C349" s="128"/>
      <c r="D349" s="128"/>
      <c r="E349" s="128"/>
      <c r="F349" s="128"/>
      <c r="G349" s="128"/>
      <c r="H349" s="128"/>
      <c r="I349" s="271"/>
    </row>
    <row r="350">
      <c r="A350" s="272"/>
      <c r="B350" s="128"/>
      <c r="C350" s="128"/>
      <c r="D350" s="128"/>
      <c r="E350" s="128"/>
      <c r="F350" s="128"/>
      <c r="G350" s="128"/>
      <c r="H350" s="128"/>
      <c r="I350" s="271"/>
    </row>
    <row r="351">
      <c r="A351" s="272"/>
      <c r="B351" s="128"/>
      <c r="C351" s="128"/>
      <c r="D351" s="128"/>
      <c r="E351" s="128"/>
      <c r="F351" s="128"/>
      <c r="G351" s="128"/>
      <c r="H351" s="128"/>
      <c r="I351" s="271"/>
    </row>
    <row r="352">
      <c r="A352" s="272"/>
      <c r="B352" s="128"/>
      <c r="C352" s="128"/>
      <c r="D352" s="128"/>
      <c r="E352" s="128"/>
      <c r="F352" s="128"/>
      <c r="G352" s="128"/>
      <c r="H352" s="128"/>
      <c r="I352" s="271"/>
    </row>
    <row r="353">
      <c r="A353" s="272"/>
      <c r="B353" s="128"/>
      <c r="C353" s="128"/>
      <c r="D353" s="128"/>
      <c r="E353" s="128"/>
      <c r="F353" s="128"/>
      <c r="G353" s="128"/>
      <c r="H353" s="128"/>
      <c r="I353" s="271"/>
    </row>
    <row r="354">
      <c r="A354" s="272"/>
      <c r="B354" s="128"/>
      <c r="C354" s="128"/>
      <c r="D354" s="128"/>
      <c r="E354" s="128"/>
      <c r="F354" s="128"/>
      <c r="G354" s="128"/>
      <c r="H354" s="128"/>
      <c r="I354" s="271"/>
    </row>
    <row r="355">
      <c r="A355" s="272"/>
      <c r="B355" s="128"/>
      <c r="C355" s="128"/>
      <c r="D355" s="128"/>
      <c r="E355" s="128"/>
      <c r="F355" s="128"/>
      <c r="G355" s="128"/>
      <c r="H355" s="128"/>
      <c r="I355" s="271"/>
    </row>
    <row r="356">
      <c r="A356" s="272"/>
      <c r="B356" s="128"/>
      <c r="C356" s="128"/>
      <c r="D356" s="128"/>
      <c r="E356" s="128"/>
      <c r="F356" s="128"/>
      <c r="G356" s="128"/>
      <c r="H356" s="128"/>
      <c r="I356" s="271"/>
    </row>
    <row r="357">
      <c r="A357" s="272"/>
      <c r="B357" s="128"/>
      <c r="C357" s="128"/>
      <c r="D357" s="128"/>
      <c r="E357" s="128"/>
      <c r="F357" s="128"/>
      <c r="G357" s="128"/>
      <c r="H357" s="128"/>
      <c r="I357" s="271"/>
    </row>
    <row r="358">
      <c r="A358" s="272"/>
      <c r="B358" s="128"/>
      <c r="C358" s="128"/>
      <c r="D358" s="128"/>
      <c r="E358" s="128"/>
      <c r="F358" s="128"/>
      <c r="G358" s="128"/>
      <c r="H358" s="128"/>
      <c r="I358" s="271"/>
    </row>
    <row r="359">
      <c r="A359" s="272"/>
      <c r="B359" s="128"/>
      <c r="C359" s="128"/>
      <c r="D359" s="128"/>
      <c r="E359" s="128"/>
      <c r="F359" s="128"/>
      <c r="G359" s="128"/>
      <c r="H359" s="128"/>
      <c r="I359" s="271"/>
    </row>
    <row r="360">
      <c r="A360" s="272"/>
      <c r="B360" s="128"/>
      <c r="C360" s="128"/>
      <c r="D360" s="128"/>
      <c r="E360" s="128"/>
      <c r="F360" s="128"/>
      <c r="G360" s="128"/>
      <c r="H360" s="128"/>
      <c r="I360" s="271"/>
    </row>
    <row r="361">
      <c r="A361" s="272"/>
      <c r="B361" s="128"/>
      <c r="C361" s="128"/>
      <c r="D361" s="128"/>
      <c r="E361" s="128"/>
      <c r="F361" s="128"/>
      <c r="G361" s="128"/>
      <c r="H361" s="128"/>
      <c r="I361" s="271"/>
    </row>
    <row r="362">
      <c r="A362" s="272"/>
      <c r="B362" s="128"/>
      <c r="C362" s="128"/>
      <c r="D362" s="128"/>
      <c r="E362" s="128"/>
      <c r="F362" s="128"/>
      <c r="G362" s="128"/>
      <c r="H362" s="128"/>
      <c r="I362" s="271"/>
    </row>
    <row r="363">
      <c r="A363" s="272"/>
      <c r="B363" s="128"/>
      <c r="C363" s="128"/>
      <c r="D363" s="128"/>
      <c r="E363" s="128"/>
      <c r="F363" s="128"/>
      <c r="G363" s="128"/>
      <c r="H363" s="128"/>
      <c r="I363" s="271"/>
    </row>
    <row r="364">
      <c r="A364" s="272"/>
      <c r="B364" s="128"/>
      <c r="C364" s="128"/>
      <c r="D364" s="128"/>
      <c r="E364" s="128"/>
      <c r="F364" s="128"/>
      <c r="G364" s="128"/>
      <c r="H364" s="128"/>
      <c r="I364" s="271"/>
    </row>
    <row r="365">
      <c r="A365" s="272"/>
      <c r="B365" s="128"/>
      <c r="C365" s="128"/>
      <c r="D365" s="128"/>
      <c r="E365" s="128"/>
      <c r="F365" s="128"/>
      <c r="G365" s="128"/>
      <c r="H365" s="128"/>
      <c r="I365" s="271"/>
    </row>
    <row r="366">
      <c r="A366" s="272"/>
      <c r="B366" s="128"/>
      <c r="C366" s="128"/>
      <c r="D366" s="128"/>
      <c r="E366" s="128"/>
      <c r="F366" s="128"/>
      <c r="G366" s="128"/>
      <c r="H366" s="128"/>
      <c r="I366" s="271"/>
    </row>
    <row r="367">
      <c r="A367" s="272"/>
      <c r="B367" s="128"/>
      <c r="C367" s="128"/>
      <c r="D367" s="128"/>
      <c r="E367" s="128"/>
      <c r="F367" s="128"/>
      <c r="G367" s="128"/>
      <c r="H367" s="128"/>
      <c r="I367" s="271"/>
    </row>
    <row r="368">
      <c r="A368" s="272"/>
      <c r="B368" s="128"/>
      <c r="C368" s="128"/>
      <c r="D368" s="128"/>
      <c r="E368" s="128"/>
      <c r="F368" s="128"/>
      <c r="G368" s="128"/>
      <c r="H368" s="128"/>
      <c r="I368" s="271"/>
    </row>
    <row r="369">
      <c r="A369" s="272"/>
      <c r="B369" s="128"/>
      <c r="C369" s="128"/>
      <c r="D369" s="128"/>
      <c r="E369" s="128"/>
      <c r="F369" s="128"/>
      <c r="G369" s="128"/>
      <c r="H369" s="128"/>
      <c r="I369" s="271"/>
    </row>
    <row r="370">
      <c r="A370" s="272"/>
      <c r="B370" s="128"/>
      <c r="C370" s="128"/>
      <c r="D370" s="128"/>
      <c r="E370" s="128"/>
      <c r="F370" s="128"/>
      <c r="G370" s="128"/>
      <c r="H370" s="128"/>
      <c r="I370" s="271"/>
    </row>
    <row r="371">
      <c r="A371" s="272"/>
      <c r="B371" s="128"/>
      <c r="C371" s="128"/>
      <c r="D371" s="128"/>
      <c r="E371" s="128"/>
      <c r="F371" s="128"/>
      <c r="G371" s="128"/>
      <c r="H371" s="128"/>
      <c r="I371" s="271"/>
    </row>
    <row r="372">
      <c r="A372" s="272"/>
      <c r="B372" s="128"/>
      <c r="C372" s="128"/>
      <c r="D372" s="128"/>
      <c r="E372" s="128"/>
      <c r="F372" s="128"/>
      <c r="G372" s="128"/>
      <c r="H372" s="128"/>
      <c r="I372" s="271"/>
    </row>
    <row r="373">
      <c r="A373" s="272"/>
      <c r="B373" s="128"/>
      <c r="C373" s="128"/>
      <c r="D373" s="128"/>
      <c r="E373" s="128"/>
      <c r="F373" s="128"/>
      <c r="G373" s="128"/>
      <c r="H373" s="128"/>
      <c r="I373" s="271"/>
    </row>
    <row r="374">
      <c r="A374" s="272"/>
      <c r="B374" s="128"/>
      <c r="C374" s="128"/>
      <c r="D374" s="128"/>
      <c r="E374" s="128"/>
      <c r="F374" s="128"/>
      <c r="G374" s="128"/>
      <c r="H374" s="128"/>
      <c r="I374" s="271"/>
    </row>
    <row r="375">
      <c r="A375" s="272"/>
      <c r="B375" s="128"/>
      <c r="C375" s="128"/>
      <c r="D375" s="128"/>
      <c r="E375" s="128"/>
      <c r="F375" s="128"/>
      <c r="G375" s="128"/>
      <c r="H375" s="128"/>
      <c r="I375" s="271"/>
    </row>
    <row r="376">
      <c r="A376" s="272"/>
      <c r="B376" s="128"/>
      <c r="C376" s="128"/>
      <c r="D376" s="128"/>
      <c r="E376" s="128"/>
      <c r="F376" s="128"/>
      <c r="G376" s="128"/>
      <c r="H376" s="128"/>
      <c r="I376" s="271"/>
    </row>
    <row r="377">
      <c r="A377" s="272"/>
      <c r="B377" s="128"/>
      <c r="C377" s="128"/>
      <c r="D377" s="128"/>
      <c r="E377" s="128"/>
      <c r="F377" s="128"/>
      <c r="G377" s="128"/>
      <c r="H377" s="128"/>
      <c r="I377" s="271"/>
    </row>
    <row r="378">
      <c r="A378" s="272"/>
      <c r="B378" s="128"/>
      <c r="C378" s="128"/>
      <c r="D378" s="128"/>
      <c r="E378" s="128"/>
      <c r="F378" s="128"/>
      <c r="G378" s="128"/>
      <c r="H378" s="128"/>
      <c r="I378" s="271"/>
    </row>
    <row r="379">
      <c r="A379" s="272"/>
      <c r="B379" s="128"/>
      <c r="C379" s="128"/>
      <c r="D379" s="128"/>
      <c r="E379" s="128"/>
      <c r="F379" s="128"/>
      <c r="G379" s="128"/>
      <c r="H379" s="128"/>
      <c r="I379" s="271"/>
    </row>
    <row r="380">
      <c r="A380" s="272"/>
      <c r="B380" s="128"/>
      <c r="C380" s="128"/>
      <c r="D380" s="128"/>
      <c r="E380" s="128"/>
      <c r="F380" s="128"/>
      <c r="G380" s="128"/>
      <c r="H380" s="128"/>
      <c r="I380" s="271"/>
    </row>
    <row r="381">
      <c r="A381" s="272"/>
      <c r="B381" s="128"/>
      <c r="C381" s="128"/>
      <c r="D381" s="128"/>
      <c r="E381" s="128"/>
      <c r="F381" s="128"/>
      <c r="G381" s="128"/>
      <c r="H381" s="128"/>
      <c r="I381" s="271"/>
    </row>
    <row r="382">
      <c r="A382" s="272"/>
      <c r="B382" s="128"/>
      <c r="C382" s="128"/>
      <c r="D382" s="128"/>
      <c r="E382" s="128"/>
      <c r="F382" s="128"/>
      <c r="G382" s="128"/>
      <c r="H382" s="128"/>
      <c r="I382" s="271"/>
    </row>
    <row r="383">
      <c r="A383" s="272"/>
      <c r="B383" s="128"/>
      <c r="C383" s="128"/>
      <c r="D383" s="128"/>
      <c r="E383" s="128"/>
      <c r="F383" s="128"/>
      <c r="G383" s="128"/>
      <c r="H383" s="128"/>
      <c r="I383" s="271"/>
    </row>
    <row r="384">
      <c r="A384" s="272"/>
      <c r="B384" s="128"/>
      <c r="C384" s="128"/>
      <c r="D384" s="128"/>
      <c r="E384" s="128"/>
      <c r="F384" s="128"/>
      <c r="G384" s="128"/>
      <c r="H384" s="128"/>
      <c r="I384" s="271"/>
    </row>
    <row r="385">
      <c r="A385" s="272"/>
      <c r="B385" s="128"/>
      <c r="C385" s="128"/>
      <c r="D385" s="128"/>
      <c r="E385" s="128"/>
      <c r="F385" s="128"/>
      <c r="G385" s="128"/>
      <c r="H385" s="128"/>
      <c r="I385" s="271"/>
    </row>
    <row r="386">
      <c r="A386" s="272"/>
      <c r="B386" s="128"/>
      <c r="C386" s="128"/>
      <c r="D386" s="128"/>
      <c r="E386" s="128"/>
      <c r="F386" s="128"/>
      <c r="G386" s="128"/>
      <c r="H386" s="128"/>
      <c r="I386" s="271"/>
    </row>
    <row r="387">
      <c r="A387" s="272"/>
      <c r="B387" s="128"/>
      <c r="C387" s="128"/>
      <c r="D387" s="128"/>
      <c r="E387" s="128"/>
      <c r="F387" s="128"/>
      <c r="G387" s="128"/>
      <c r="H387" s="128"/>
      <c r="I387" s="271"/>
    </row>
    <row r="388">
      <c r="A388" s="272"/>
      <c r="B388" s="128"/>
      <c r="C388" s="128"/>
      <c r="D388" s="128"/>
      <c r="E388" s="128"/>
      <c r="F388" s="128"/>
      <c r="G388" s="128"/>
      <c r="H388" s="128"/>
      <c r="I388" s="271"/>
    </row>
    <row r="389">
      <c r="A389" s="272"/>
      <c r="B389" s="128"/>
      <c r="C389" s="128"/>
      <c r="D389" s="128"/>
      <c r="E389" s="128"/>
      <c r="F389" s="128"/>
      <c r="G389" s="128"/>
      <c r="H389" s="128"/>
      <c r="I389" s="271"/>
    </row>
    <row r="390">
      <c r="A390" s="272"/>
      <c r="B390" s="128"/>
      <c r="C390" s="128"/>
      <c r="D390" s="128"/>
      <c r="E390" s="128"/>
      <c r="F390" s="128"/>
      <c r="G390" s="128"/>
      <c r="H390" s="128"/>
      <c r="I390" s="271"/>
    </row>
    <row r="391">
      <c r="A391" s="272"/>
      <c r="B391" s="128"/>
      <c r="C391" s="128"/>
      <c r="D391" s="128"/>
      <c r="E391" s="128"/>
      <c r="F391" s="128"/>
      <c r="G391" s="128"/>
      <c r="H391" s="128"/>
      <c r="I391" s="271"/>
    </row>
    <row r="392">
      <c r="A392" s="272"/>
      <c r="B392" s="128"/>
      <c r="C392" s="128"/>
      <c r="D392" s="128"/>
      <c r="E392" s="128"/>
      <c r="F392" s="128"/>
      <c r="G392" s="128"/>
      <c r="H392" s="128"/>
      <c r="I392" s="271"/>
    </row>
    <row r="393">
      <c r="A393" s="272"/>
      <c r="B393" s="128"/>
      <c r="C393" s="128"/>
      <c r="D393" s="128"/>
      <c r="E393" s="128"/>
      <c r="F393" s="128"/>
      <c r="G393" s="128"/>
      <c r="H393" s="128"/>
      <c r="I393" s="271"/>
    </row>
    <row r="394">
      <c r="A394" s="272"/>
      <c r="B394" s="128"/>
      <c r="C394" s="128"/>
      <c r="D394" s="128"/>
      <c r="E394" s="128"/>
      <c r="F394" s="128"/>
      <c r="G394" s="128"/>
      <c r="H394" s="128"/>
      <c r="I394" s="271"/>
    </row>
    <row r="395">
      <c r="A395" s="272"/>
      <c r="B395" s="128"/>
      <c r="C395" s="128"/>
      <c r="D395" s="128"/>
      <c r="E395" s="128"/>
      <c r="F395" s="128"/>
      <c r="G395" s="128"/>
      <c r="H395" s="128"/>
      <c r="I395" s="271"/>
    </row>
    <row r="396">
      <c r="A396" s="272"/>
      <c r="B396" s="128"/>
      <c r="C396" s="128"/>
      <c r="D396" s="128"/>
      <c r="E396" s="128"/>
      <c r="F396" s="128"/>
      <c r="G396" s="128"/>
      <c r="H396" s="128"/>
      <c r="I396" s="271"/>
    </row>
    <row r="397">
      <c r="A397" s="272"/>
      <c r="B397" s="128"/>
      <c r="C397" s="128"/>
      <c r="D397" s="128"/>
      <c r="E397" s="128"/>
      <c r="F397" s="128"/>
      <c r="G397" s="128"/>
      <c r="H397" s="128"/>
      <c r="I397" s="271"/>
    </row>
    <row r="398">
      <c r="A398" s="272"/>
      <c r="B398" s="128"/>
      <c r="C398" s="128"/>
      <c r="D398" s="128"/>
      <c r="E398" s="128"/>
      <c r="F398" s="128"/>
      <c r="G398" s="128"/>
      <c r="H398" s="128"/>
      <c r="I398" s="271"/>
    </row>
    <row r="399">
      <c r="A399" s="272"/>
      <c r="B399" s="128"/>
      <c r="C399" s="128"/>
      <c r="D399" s="128"/>
      <c r="E399" s="128"/>
      <c r="F399" s="128"/>
      <c r="G399" s="128"/>
      <c r="H399" s="128"/>
      <c r="I399" s="271"/>
    </row>
    <row r="400">
      <c r="A400" s="272"/>
      <c r="B400" s="128"/>
      <c r="C400" s="128"/>
      <c r="D400" s="128"/>
      <c r="E400" s="128"/>
      <c r="F400" s="128"/>
      <c r="G400" s="128"/>
      <c r="H400" s="128"/>
      <c r="I400" s="271"/>
    </row>
    <row r="401">
      <c r="A401" s="272"/>
      <c r="B401" s="128"/>
      <c r="C401" s="128"/>
      <c r="D401" s="128"/>
      <c r="E401" s="128"/>
      <c r="F401" s="128"/>
      <c r="G401" s="128"/>
      <c r="H401" s="128"/>
      <c r="I401" s="271"/>
    </row>
    <row r="402">
      <c r="A402" s="272"/>
      <c r="B402" s="128"/>
      <c r="C402" s="128"/>
      <c r="D402" s="128"/>
      <c r="E402" s="128"/>
      <c r="F402" s="128"/>
      <c r="G402" s="128"/>
      <c r="H402" s="128"/>
      <c r="I402" s="271"/>
    </row>
    <row r="403">
      <c r="A403" s="272"/>
      <c r="B403" s="128"/>
      <c r="C403" s="128"/>
      <c r="D403" s="128"/>
      <c r="E403" s="128"/>
      <c r="F403" s="128"/>
      <c r="G403" s="128"/>
      <c r="H403" s="128"/>
      <c r="I403" s="271"/>
    </row>
    <row r="404">
      <c r="A404" s="272"/>
      <c r="B404" s="128"/>
      <c r="C404" s="128"/>
      <c r="D404" s="128"/>
      <c r="E404" s="128"/>
      <c r="F404" s="128"/>
      <c r="G404" s="128"/>
      <c r="H404" s="128"/>
      <c r="I404" s="271"/>
    </row>
    <row r="405">
      <c r="A405" s="272"/>
      <c r="B405" s="128"/>
      <c r="C405" s="128"/>
      <c r="D405" s="128"/>
      <c r="E405" s="128"/>
      <c r="F405" s="128"/>
      <c r="G405" s="128"/>
      <c r="H405" s="128"/>
      <c r="I405" s="271"/>
    </row>
    <row r="406">
      <c r="A406" s="272"/>
      <c r="B406" s="128"/>
      <c r="C406" s="128"/>
      <c r="D406" s="128"/>
      <c r="E406" s="128"/>
      <c r="F406" s="128"/>
      <c r="G406" s="128"/>
      <c r="H406" s="128"/>
      <c r="I406" s="271"/>
    </row>
    <row r="407">
      <c r="A407" s="272"/>
      <c r="B407" s="128"/>
      <c r="C407" s="128"/>
      <c r="D407" s="128"/>
      <c r="E407" s="128"/>
      <c r="F407" s="128"/>
      <c r="G407" s="128"/>
      <c r="H407" s="128"/>
      <c r="I407" s="271"/>
    </row>
    <row r="408">
      <c r="A408" s="272"/>
      <c r="B408" s="128"/>
      <c r="C408" s="128"/>
      <c r="D408" s="128"/>
      <c r="E408" s="128"/>
      <c r="F408" s="128"/>
      <c r="G408" s="128"/>
      <c r="H408" s="128"/>
      <c r="I408" s="271"/>
    </row>
    <row r="409">
      <c r="A409" s="272"/>
      <c r="B409" s="128"/>
      <c r="C409" s="128"/>
      <c r="D409" s="128"/>
      <c r="E409" s="128"/>
      <c r="F409" s="128"/>
      <c r="G409" s="128"/>
      <c r="H409" s="128"/>
      <c r="I409" s="271"/>
    </row>
    <row r="410">
      <c r="A410" s="272"/>
      <c r="B410" s="128"/>
      <c r="C410" s="128"/>
      <c r="D410" s="128"/>
      <c r="E410" s="128"/>
      <c r="F410" s="128"/>
      <c r="G410" s="128"/>
      <c r="H410" s="128"/>
      <c r="I410" s="271"/>
    </row>
    <row r="411">
      <c r="A411" s="272"/>
      <c r="B411" s="128"/>
      <c r="C411" s="128"/>
      <c r="D411" s="128"/>
      <c r="E411" s="128"/>
      <c r="F411" s="128"/>
      <c r="G411" s="128"/>
      <c r="H411" s="128"/>
      <c r="I411" s="271"/>
    </row>
    <row r="412">
      <c r="A412" s="272"/>
      <c r="B412" s="128"/>
      <c r="C412" s="128"/>
      <c r="D412" s="128"/>
      <c r="E412" s="128"/>
      <c r="F412" s="128"/>
      <c r="G412" s="128"/>
      <c r="H412" s="128"/>
      <c r="I412" s="271"/>
    </row>
    <row r="413">
      <c r="A413" s="272"/>
      <c r="B413" s="128"/>
      <c r="C413" s="128"/>
      <c r="D413" s="128"/>
      <c r="E413" s="128"/>
      <c r="F413" s="128"/>
      <c r="G413" s="128"/>
      <c r="H413" s="128"/>
      <c r="I413" s="271"/>
    </row>
    <row r="414">
      <c r="A414" s="272"/>
      <c r="B414" s="128"/>
      <c r="C414" s="128"/>
      <c r="D414" s="128"/>
      <c r="E414" s="128"/>
      <c r="F414" s="128"/>
      <c r="G414" s="128"/>
      <c r="H414" s="128"/>
      <c r="I414" s="271"/>
    </row>
    <row r="415">
      <c r="A415" s="272"/>
      <c r="B415" s="128"/>
      <c r="C415" s="128"/>
      <c r="D415" s="128"/>
      <c r="E415" s="128"/>
      <c r="F415" s="128"/>
      <c r="G415" s="128"/>
      <c r="H415" s="128"/>
      <c r="I415" s="271"/>
    </row>
    <row r="416">
      <c r="A416" s="272"/>
      <c r="B416" s="128"/>
      <c r="C416" s="128"/>
      <c r="D416" s="128"/>
      <c r="E416" s="128"/>
      <c r="F416" s="128"/>
      <c r="G416" s="128"/>
      <c r="H416" s="128"/>
      <c r="I416" s="271"/>
    </row>
    <row r="417">
      <c r="A417" s="272"/>
      <c r="B417" s="128"/>
      <c r="C417" s="128"/>
      <c r="D417" s="128"/>
      <c r="E417" s="128"/>
      <c r="F417" s="128"/>
      <c r="G417" s="128"/>
      <c r="H417" s="128"/>
      <c r="I417" s="271"/>
    </row>
    <row r="418">
      <c r="A418" s="272"/>
      <c r="B418" s="128"/>
      <c r="C418" s="128"/>
      <c r="D418" s="128"/>
      <c r="E418" s="128"/>
      <c r="F418" s="128"/>
      <c r="G418" s="128"/>
      <c r="H418" s="128"/>
      <c r="I418" s="271"/>
    </row>
    <row r="419">
      <c r="A419" s="272"/>
      <c r="B419" s="128"/>
      <c r="C419" s="128"/>
      <c r="D419" s="128"/>
      <c r="E419" s="128"/>
      <c r="F419" s="128"/>
      <c r="G419" s="128"/>
      <c r="H419" s="128"/>
      <c r="I419" s="271"/>
    </row>
    <row r="420">
      <c r="A420" s="272"/>
      <c r="B420" s="128"/>
      <c r="C420" s="128"/>
      <c r="D420" s="128"/>
      <c r="E420" s="128"/>
      <c r="F420" s="128"/>
      <c r="G420" s="128"/>
      <c r="H420" s="128"/>
      <c r="I420" s="271"/>
    </row>
    <row r="421">
      <c r="A421" s="272"/>
      <c r="B421" s="128"/>
      <c r="C421" s="128"/>
      <c r="D421" s="128"/>
      <c r="E421" s="128"/>
      <c r="F421" s="128"/>
      <c r="G421" s="128"/>
      <c r="H421" s="128"/>
      <c r="I421" s="271"/>
    </row>
    <row r="422">
      <c r="A422" s="272"/>
      <c r="B422" s="128"/>
      <c r="C422" s="128"/>
      <c r="D422" s="128"/>
      <c r="E422" s="128"/>
      <c r="F422" s="128"/>
      <c r="G422" s="128"/>
      <c r="H422" s="128"/>
      <c r="I422" s="271"/>
    </row>
    <row r="423">
      <c r="A423" s="272"/>
      <c r="B423" s="128"/>
      <c r="C423" s="128"/>
      <c r="D423" s="128"/>
      <c r="E423" s="128"/>
      <c r="F423" s="128"/>
      <c r="G423" s="128"/>
      <c r="H423" s="128"/>
      <c r="I423" s="271"/>
    </row>
    <row r="424">
      <c r="A424" s="272"/>
      <c r="B424" s="128"/>
      <c r="C424" s="128"/>
      <c r="D424" s="128"/>
      <c r="E424" s="128"/>
      <c r="F424" s="128"/>
      <c r="G424" s="128"/>
      <c r="H424" s="128"/>
      <c r="I424" s="271"/>
    </row>
    <row r="425">
      <c r="A425" s="272"/>
      <c r="B425" s="128"/>
      <c r="C425" s="128"/>
      <c r="D425" s="128"/>
      <c r="E425" s="128"/>
      <c r="F425" s="128"/>
      <c r="G425" s="128"/>
      <c r="H425" s="128"/>
      <c r="I425" s="271"/>
    </row>
    <row r="426">
      <c r="A426" s="272"/>
      <c r="B426" s="128"/>
      <c r="C426" s="128"/>
      <c r="D426" s="128"/>
      <c r="E426" s="128"/>
      <c r="F426" s="128"/>
      <c r="G426" s="128"/>
      <c r="H426" s="128"/>
      <c r="I426" s="271"/>
    </row>
    <row r="427">
      <c r="A427" s="272"/>
      <c r="B427" s="128"/>
      <c r="C427" s="128"/>
      <c r="D427" s="128"/>
      <c r="E427" s="128"/>
      <c r="F427" s="128"/>
      <c r="G427" s="128"/>
      <c r="H427" s="128"/>
      <c r="I427" s="271"/>
    </row>
    <row r="428">
      <c r="A428" s="272"/>
      <c r="B428" s="128"/>
      <c r="C428" s="128"/>
      <c r="D428" s="128"/>
      <c r="E428" s="128"/>
      <c r="F428" s="128"/>
      <c r="G428" s="128"/>
      <c r="H428" s="128"/>
      <c r="I428" s="271"/>
    </row>
    <row r="429">
      <c r="A429" s="272"/>
      <c r="B429" s="128"/>
      <c r="C429" s="128"/>
      <c r="D429" s="128"/>
      <c r="E429" s="128"/>
      <c r="F429" s="128"/>
      <c r="G429" s="128"/>
      <c r="H429" s="128"/>
      <c r="I429" s="271"/>
    </row>
    <row r="430">
      <c r="A430" s="272"/>
      <c r="B430" s="128"/>
      <c r="C430" s="128"/>
      <c r="D430" s="128"/>
      <c r="E430" s="128"/>
      <c r="F430" s="128"/>
      <c r="G430" s="128"/>
      <c r="H430" s="128"/>
      <c r="I430" s="271"/>
    </row>
    <row r="431">
      <c r="A431" s="272"/>
      <c r="B431" s="128"/>
      <c r="C431" s="128"/>
      <c r="D431" s="128"/>
      <c r="E431" s="128"/>
      <c r="F431" s="128"/>
      <c r="G431" s="128"/>
      <c r="H431" s="128"/>
      <c r="I431" s="271"/>
    </row>
    <row r="432">
      <c r="A432" s="272"/>
      <c r="B432" s="128"/>
      <c r="C432" s="128"/>
      <c r="D432" s="128"/>
      <c r="E432" s="128"/>
      <c r="F432" s="128"/>
      <c r="G432" s="128"/>
      <c r="H432" s="128"/>
      <c r="I432" s="271"/>
    </row>
    <row r="433">
      <c r="A433" s="272"/>
      <c r="B433" s="128"/>
      <c r="C433" s="128"/>
      <c r="D433" s="128"/>
      <c r="E433" s="128"/>
      <c r="F433" s="128"/>
      <c r="G433" s="128"/>
      <c r="H433" s="128"/>
      <c r="I433" s="271"/>
    </row>
    <row r="434">
      <c r="A434" s="272"/>
      <c r="B434" s="128"/>
      <c r="C434" s="128"/>
      <c r="D434" s="128"/>
      <c r="E434" s="128"/>
      <c r="F434" s="128"/>
      <c r="G434" s="128"/>
      <c r="H434" s="128"/>
      <c r="I434" s="271"/>
    </row>
    <row r="435">
      <c r="A435" s="272"/>
      <c r="B435" s="128"/>
      <c r="C435" s="128"/>
      <c r="D435" s="128"/>
      <c r="E435" s="128"/>
      <c r="F435" s="128"/>
      <c r="G435" s="128"/>
      <c r="H435" s="128"/>
      <c r="I435" s="271"/>
    </row>
    <row r="436">
      <c r="A436" s="272"/>
      <c r="B436" s="128"/>
      <c r="C436" s="128"/>
      <c r="D436" s="128"/>
      <c r="E436" s="128"/>
      <c r="F436" s="128"/>
      <c r="G436" s="128"/>
      <c r="H436" s="128"/>
      <c r="I436" s="271"/>
    </row>
    <row r="437">
      <c r="A437" s="272"/>
      <c r="B437" s="128"/>
      <c r="C437" s="128"/>
      <c r="D437" s="128"/>
      <c r="E437" s="128"/>
      <c r="F437" s="128"/>
      <c r="G437" s="128"/>
      <c r="H437" s="128"/>
      <c r="I437" s="271"/>
    </row>
    <row r="438">
      <c r="A438" s="272"/>
      <c r="B438" s="128"/>
      <c r="C438" s="128"/>
      <c r="D438" s="128"/>
      <c r="E438" s="128"/>
      <c r="F438" s="128"/>
      <c r="G438" s="128"/>
      <c r="H438" s="128"/>
      <c r="I438" s="271"/>
    </row>
    <row r="439">
      <c r="A439" s="272"/>
      <c r="B439" s="128"/>
      <c r="C439" s="128"/>
      <c r="D439" s="128"/>
      <c r="E439" s="128"/>
      <c r="F439" s="128"/>
      <c r="G439" s="128"/>
      <c r="H439" s="128"/>
      <c r="I439" s="271"/>
    </row>
    <row r="440">
      <c r="A440" s="272"/>
      <c r="B440" s="128"/>
      <c r="C440" s="128"/>
      <c r="D440" s="128"/>
      <c r="E440" s="128"/>
      <c r="F440" s="128"/>
      <c r="G440" s="128"/>
      <c r="H440" s="128"/>
      <c r="I440" s="271"/>
    </row>
    <row r="441">
      <c r="A441" s="272"/>
      <c r="B441" s="128"/>
      <c r="C441" s="128"/>
      <c r="D441" s="128"/>
      <c r="E441" s="128"/>
      <c r="F441" s="128"/>
      <c r="G441" s="128"/>
      <c r="H441" s="128"/>
      <c r="I441" s="271"/>
    </row>
    <row r="442">
      <c r="A442" s="272"/>
      <c r="B442" s="128"/>
      <c r="C442" s="128"/>
      <c r="D442" s="128"/>
      <c r="E442" s="128"/>
      <c r="F442" s="128"/>
      <c r="G442" s="128"/>
      <c r="H442" s="128"/>
      <c r="I442" s="271"/>
    </row>
    <row r="443">
      <c r="A443" s="272"/>
      <c r="B443" s="128"/>
      <c r="C443" s="128"/>
      <c r="D443" s="128"/>
      <c r="E443" s="128"/>
      <c r="F443" s="128"/>
      <c r="G443" s="128"/>
      <c r="H443" s="128"/>
      <c r="I443" s="271"/>
    </row>
    <row r="444">
      <c r="A444" s="272"/>
      <c r="B444" s="128"/>
      <c r="C444" s="128"/>
      <c r="D444" s="128"/>
      <c r="E444" s="128"/>
      <c r="F444" s="128"/>
      <c r="G444" s="128"/>
      <c r="H444" s="128"/>
      <c r="I444" s="271"/>
    </row>
    <row r="445">
      <c r="A445" s="272"/>
      <c r="B445" s="128"/>
      <c r="C445" s="128"/>
      <c r="D445" s="128"/>
      <c r="E445" s="128"/>
      <c r="F445" s="128"/>
      <c r="G445" s="128"/>
      <c r="H445" s="128"/>
      <c r="I445" s="271"/>
    </row>
    <row r="446">
      <c r="A446" s="272"/>
      <c r="B446" s="128"/>
      <c r="C446" s="128"/>
      <c r="D446" s="128"/>
      <c r="E446" s="128"/>
      <c r="F446" s="128"/>
      <c r="G446" s="128"/>
      <c r="H446" s="128"/>
      <c r="I446" s="271"/>
    </row>
    <row r="447">
      <c r="A447" s="272"/>
      <c r="B447" s="128"/>
      <c r="C447" s="128"/>
      <c r="D447" s="128"/>
      <c r="E447" s="128"/>
      <c r="F447" s="128"/>
      <c r="G447" s="128"/>
      <c r="H447" s="128"/>
      <c r="I447" s="271"/>
    </row>
    <row r="448">
      <c r="A448" s="272"/>
      <c r="B448" s="128"/>
      <c r="C448" s="128"/>
      <c r="D448" s="128"/>
      <c r="E448" s="128"/>
      <c r="F448" s="128"/>
      <c r="G448" s="128"/>
      <c r="H448" s="128"/>
      <c r="I448" s="271"/>
    </row>
    <row r="449">
      <c r="A449" s="272"/>
      <c r="B449" s="128"/>
      <c r="C449" s="128"/>
      <c r="D449" s="128"/>
      <c r="E449" s="128"/>
      <c r="F449" s="128"/>
      <c r="G449" s="128"/>
      <c r="H449" s="128"/>
      <c r="I449" s="271"/>
    </row>
    <row r="450">
      <c r="A450" s="272"/>
      <c r="B450" s="128"/>
      <c r="C450" s="128"/>
      <c r="D450" s="128"/>
      <c r="E450" s="128"/>
      <c r="F450" s="128"/>
      <c r="G450" s="128"/>
      <c r="H450" s="128"/>
      <c r="I450" s="271"/>
    </row>
    <row r="451">
      <c r="A451" s="272"/>
      <c r="B451" s="128"/>
      <c r="C451" s="128"/>
      <c r="D451" s="128"/>
      <c r="E451" s="128"/>
      <c r="F451" s="128"/>
      <c r="G451" s="128"/>
      <c r="H451" s="128"/>
      <c r="I451" s="271"/>
    </row>
    <row r="452">
      <c r="A452" s="272"/>
      <c r="B452" s="128"/>
      <c r="C452" s="128"/>
      <c r="D452" s="128"/>
      <c r="E452" s="128"/>
      <c r="F452" s="128"/>
      <c r="G452" s="128"/>
      <c r="H452" s="128"/>
      <c r="I452" s="271"/>
    </row>
    <row r="453">
      <c r="A453" s="272"/>
      <c r="B453" s="128"/>
      <c r="C453" s="128"/>
      <c r="D453" s="128"/>
      <c r="E453" s="128"/>
      <c r="F453" s="128"/>
      <c r="G453" s="128"/>
      <c r="H453" s="128"/>
      <c r="I453" s="271"/>
    </row>
    <row r="454">
      <c r="A454" s="272"/>
      <c r="B454" s="128"/>
      <c r="C454" s="128"/>
      <c r="D454" s="128"/>
      <c r="E454" s="128"/>
      <c r="F454" s="128"/>
      <c r="G454" s="128"/>
      <c r="H454" s="128"/>
      <c r="I454" s="271"/>
    </row>
    <row r="455">
      <c r="A455" s="272"/>
      <c r="B455" s="128"/>
      <c r="C455" s="128"/>
      <c r="D455" s="128"/>
      <c r="E455" s="128"/>
      <c r="F455" s="128"/>
      <c r="G455" s="128"/>
      <c r="H455" s="128"/>
      <c r="I455" s="271"/>
    </row>
    <row r="456">
      <c r="A456" s="272"/>
      <c r="B456" s="128"/>
      <c r="C456" s="128"/>
      <c r="D456" s="128"/>
      <c r="E456" s="128"/>
      <c r="F456" s="128"/>
      <c r="G456" s="128"/>
      <c r="H456" s="128"/>
      <c r="I456" s="271"/>
    </row>
    <row r="457">
      <c r="A457" s="272"/>
      <c r="B457" s="128"/>
      <c r="C457" s="128"/>
      <c r="D457" s="128"/>
      <c r="E457" s="128"/>
      <c r="F457" s="128"/>
      <c r="G457" s="128"/>
      <c r="H457" s="128"/>
      <c r="I457" s="271"/>
    </row>
    <row r="458">
      <c r="A458" s="272"/>
      <c r="B458" s="128"/>
      <c r="C458" s="128"/>
      <c r="D458" s="128"/>
      <c r="E458" s="128"/>
      <c r="F458" s="128"/>
      <c r="G458" s="128"/>
      <c r="H458" s="128"/>
      <c r="I458" s="271"/>
    </row>
    <row r="459">
      <c r="A459" s="272"/>
      <c r="B459" s="128"/>
      <c r="C459" s="128"/>
      <c r="D459" s="128"/>
      <c r="E459" s="128"/>
      <c r="F459" s="128"/>
      <c r="G459" s="128"/>
      <c r="H459" s="128"/>
      <c r="I459" s="271"/>
    </row>
    <row r="460">
      <c r="A460" s="272"/>
      <c r="B460" s="128"/>
      <c r="C460" s="128"/>
      <c r="D460" s="128"/>
      <c r="E460" s="128"/>
      <c r="F460" s="128"/>
      <c r="G460" s="128"/>
      <c r="H460" s="128"/>
      <c r="I460" s="271"/>
    </row>
    <row r="461">
      <c r="A461" s="272"/>
      <c r="B461" s="128"/>
      <c r="C461" s="128"/>
      <c r="D461" s="128"/>
      <c r="E461" s="128"/>
      <c r="F461" s="128"/>
      <c r="G461" s="128"/>
      <c r="H461" s="128"/>
      <c r="I461" s="271"/>
    </row>
    <row r="462">
      <c r="A462" s="272"/>
      <c r="B462" s="128"/>
      <c r="C462" s="128"/>
      <c r="D462" s="128"/>
      <c r="E462" s="128"/>
      <c r="F462" s="128"/>
      <c r="G462" s="128"/>
      <c r="H462" s="128"/>
      <c r="I462" s="271"/>
    </row>
    <row r="463">
      <c r="A463" s="272"/>
      <c r="B463" s="128"/>
      <c r="C463" s="128"/>
      <c r="D463" s="128"/>
      <c r="E463" s="128"/>
      <c r="F463" s="128"/>
      <c r="G463" s="128"/>
      <c r="H463" s="128"/>
      <c r="I463" s="271"/>
    </row>
    <row r="464">
      <c r="A464" s="272"/>
      <c r="B464" s="128"/>
      <c r="C464" s="128"/>
      <c r="D464" s="128"/>
      <c r="E464" s="128"/>
      <c r="F464" s="128"/>
      <c r="G464" s="128"/>
      <c r="H464" s="128"/>
      <c r="I464" s="271"/>
    </row>
    <row r="465">
      <c r="A465" s="272"/>
      <c r="B465" s="128"/>
      <c r="C465" s="128"/>
      <c r="D465" s="128"/>
      <c r="E465" s="128"/>
      <c r="F465" s="128"/>
      <c r="G465" s="128"/>
      <c r="H465" s="128"/>
      <c r="I465" s="271"/>
    </row>
    <row r="466">
      <c r="A466" s="272"/>
      <c r="B466" s="128"/>
      <c r="C466" s="128"/>
      <c r="D466" s="128"/>
      <c r="E466" s="128"/>
      <c r="F466" s="128"/>
      <c r="G466" s="128"/>
      <c r="H466" s="128"/>
      <c r="I466" s="271"/>
    </row>
    <row r="467">
      <c r="A467" s="272"/>
      <c r="B467" s="128"/>
      <c r="C467" s="128"/>
      <c r="D467" s="128"/>
      <c r="E467" s="128"/>
      <c r="F467" s="128"/>
      <c r="G467" s="128"/>
      <c r="H467" s="128"/>
      <c r="I467" s="271"/>
    </row>
    <row r="468">
      <c r="A468" s="272"/>
      <c r="B468" s="128"/>
      <c r="C468" s="128"/>
      <c r="D468" s="128"/>
      <c r="E468" s="128"/>
      <c r="F468" s="128"/>
      <c r="G468" s="128"/>
      <c r="H468" s="128"/>
      <c r="I468" s="271"/>
    </row>
    <row r="469">
      <c r="A469" s="272"/>
      <c r="B469" s="128"/>
      <c r="C469" s="128"/>
      <c r="D469" s="128"/>
      <c r="E469" s="128"/>
      <c r="F469" s="128"/>
      <c r="G469" s="128"/>
      <c r="H469" s="128"/>
      <c r="I469" s="271"/>
    </row>
    <row r="470">
      <c r="A470" s="272"/>
      <c r="B470" s="128"/>
      <c r="C470" s="128"/>
      <c r="D470" s="128"/>
      <c r="E470" s="128"/>
      <c r="F470" s="128"/>
      <c r="G470" s="128"/>
      <c r="H470" s="128"/>
      <c r="I470" s="271"/>
    </row>
    <row r="471">
      <c r="A471" s="272"/>
      <c r="B471" s="128"/>
      <c r="C471" s="128"/>
      <c r="D471" s="128"/>
      <c r="E471" s="128"/>
      <c r="F471" s="128"/>
      <c r="G471" s="128"/>
      <c r="H471" s="128"/>
      <c r="I471" s="271"/>
    </row>
    <row r="472">
      <c r="A472" s="272"/>
      <c r="B472" s="128"/>
      <c r="C472" s="128"/>
      <c r="D472" s="128"/>
      <c r="E472" s="128"/>
      <c r="F472" s="128"/>
      <c r="G472" s="128"/>
      <c r="H472" s="128"/>
      <c r="I472" s="271"/>
    </row>
    <row r="473">
      <c r="A473" s="272"/>
      <c r="B473" s="128"/>
      <c r="C473" s="128"/>
      <c r="D473" s="128"/>
      <c r="E473" s="128"/>
      <c r="F473" s="128"/>
      <c r="G473" s="128"/>
      <c r="H473" s="128"/>
      <c r="I473" s="271"/>
    </row>
    <row r="474">
      <c r="A474" s="272"/>
      <c r="B474" s="128"/>
      <c r="C474" s="128"/>
      <c r="D474" s="128"/>
      <c r="E474" s="128"/>
      <c r="F474" s="128"/>
      <c r="G474" s="128"/>
      <c r="H474" s="128"/>
      <c r="I474" s="271"/>
    </row>
    <row r="475">
      <c r="A475" s="272"/>
      <c r="B475" s="128"/>
      <c r="C475" s="128"/>
      <c r="D475" s="128"/>
      <c r="E475" s="128"/>
      <c r="F475" s="128"/>
      <c r="G475" s="128"/>
      <c r="H475" s="128"/>
      <c r="I475" s="271"/>
    </row>
    <row r="476">
      <c r="A476" s="272"/>
      <c r="B476" s="128"/>
      <c r="C476" s="128"/>
      <c r="D476" s="128"/>
      <c r="E476" s="128"/>
      <c r="F476" s="128"/>
      <c r="G476" s="128"/>
      <c r="H476" s="128"/>
      <c r="I476" s="271"/>
    </row>
    <row r="477">
      <c r="A477" s="272"/>
      <c r="B477" s="128"/>
      <c r="C477" s="128"/>
      <c r="D477" s="128"/>
      <c r="E477" s="128"/>
      <c r="F477" s="128"/>
      <c r="G477" s="128"/>
      <c r="H477" s="128"/>
      <c r="I477" s="271"/>
    </row>
    <row r="478">
      <c r="A478" s="272"/>
      <c r="B478" s="128"/>
      <c r="C478" s="128"/>
      <c r="D478" s="128"/>
      <c r="E478" s="128"/>
      <c r="F478" s="128"/>
      <c r="G478" s="128"/>
      <c r="H478" s="128"/>
      <c r="I478" s="271"/>
    </row>
    <row r="479">
      <c r="A479" s="272"/>
      <c r="B479" s="128"/>
      <c r="C479" s="128"/>
      <c r="D479" s="128"/>
      <c r="E479" s="128"/>
      <c r="F479" s="128"/>
      <c r="G479" s="128"/>
      <c r="H479" s="128"/>
      <c r="I479" s="271"/>
    </row>
    <row r="480">
      <c r="A480" s="272"/>
      <c r="B480" s="128"/>
      <c r="C480" s="128"/>
      <c r="D480" s="128"/>
      <c r="E480" s="128"/>
      <c r="F480" s="128"/>
      <c r="G480" s="128"/>
      <c r="H480" s="128"/>
      <c r="I480" s="271"/>
    </row>
    <row r="481">
      <c r="A481" s="272"/>
      <c r="B481" s="128"/>
      <c r="C481" s="128"/>
      <c r="D481" s="128"/>
      <c r="E481" s="128"/>
      <c r="F481" s="128"/>
      <c r="G481" s="128"/>
      <c r="H481" s="128"/>
      <c r="I481" s="271"/>
    </row>
    <row r="482">
      <c r="A482" s="272"/>
      <c r="B482" s="128"/>
      <c r="C482" s="128"/>
      <c r="D482" s="128"/>
      <c r="E482" s="128"/>
      <c r="F482" s="128"/>
      <c r="G482" s="128"/>
      <c r="H482" s="128"/>
      <c r="I482" s="271"/>
    </row>
    <row r="483">
      <c r="A483" s="272"/>
      <c r="B483" s="128"/>
      <c r="C483" s="128"/>
      <c r="D483" s="128"/>
      <c r="E483" s="128"/>
      <c r="F483" s="128"/>
      <c r="G483" s="128"/>
      <c r="H483" s="128"/>
      <c r="I483" s="271"/>
    </row>
    <row r="484">
      <c r="A484" s="272"/>
      <c r="B484" s="128"/>
      <c r="C484" s="128"/>
      <c r="D484" s="128"/>
      <c r="E484" s="128"/>
      <c r="F484" s="128"/>
      <c r="G484" s="128"/>
      <c r="H484" s="128"/>
      <c r="I484" s="271"/>
    </row>
    <row r="485">
      <c r="A485" s="272"/>
      <c r="B485" s="128"/>
      <c r="C485" s="128"/>
      <c r="D485" s="128"/>
      <c r="E485" s="128"/>
      <c r="F485" s="128"/>
      <c r="G485" s="128"/>
      <c r="H485" s="128"/>
      <c r="I485" s="271"/>
    </row>
    <row r="486">
      <c r="A486" s="272"/>
      <c r="B486" s="128"/>
      <c r="C486" s="128"/>
      <c r="D486" s="128"/>
      <c r="E486" s="128"/>
      <c r="F486" s="128"/>
      <c r="G486" s="128"/>
      <c r="H486" s="128"/>
      <c r="I486" s="271"/>
    </row>
    <row r="487">
      <c r="A487" s="272"/>
      <c r="B487" s="128"/>
      <c r="C487" s="128"/>
      <c r="D487" s="128"/>
      <c r="E487" s="128"/>
      <c r="F487" s="128"/>
      <c r="G487" s="128"/>
      <c r="H487" s="128"/>
      <c r="I487" s="271"/>
    </row>
    <row r="488">
      <c r="A488" s="272"/>
      <c r="B488" s="128"/>
      <c r="C488" s="128"/>
      <c r="D488" s="128"/>
      <c r="E488" s="128"/>
      <c r="F488" s="128"/>
      <c r="G488" s="128"/>
      <c r="H488" s="128"/>
      <c r="I488" s="271"/>
    </row>
    <row r="489">
      <c r="A489" s="272"/>
      <c r="B489" s="128"/>
      <c r="C489" s="128"/>
      <c r="D489" s="128"/>
      <c r="E489" s="128"/>
      <c r="F489" s="128"/>
      <c r="G489" s="128"/>
      <c r="H489" s="128"/>
      <c r="I489" s="271"/>
    </row>
    <row r="490">
      <c r="A490" s="272"/>
      <c r="B490" s="128"/>
      <c r="C490" s="128"/>
      <c r="D490" s="128"/>
      <c r="E490" s="128"/>
      <c r="F490" s="128"/>
      <c r="G490" s="128"/>
      <c r="H490" s="128"/>
      <c r="I490" s="271"/>
    </row>
    <row r="491">
      <c r="A491" s="272"/>
      <c r="B491" s="128"/>
      <c r="C491" s="128"/>
      <c r="D491" s="128"/>
      <c r="E491" s="128"/>
      <c r="F491" s="128"/>
      <c r="G491" s="128"/>
      <c r="H491" s="128"/>
      <c r="I491" s="271"/>
    </row>
    <row r="492">
      <c r="A492" s="272"/>
      <c r="B492" s="128"/>
      <c r="C492" s="128"/>
      <c r="D492" s="128"/>
      <c r="E492" s="128"/>
      <c r="F492" s="128"/>
      <c r="G492" s="128"/>
      <c r="H492" s="128"/>
      <c r="I492" s="271"/>
    </row>
    <row r="493">
      <c r="A493" s="272"/>
      <c r="B493" s="128"/>
      <c r="C493" s="128"/>
      <c r="D493" s="128"/>
      <c r="E493" s="128"/>
      <c r="F493" s="128"/>
      <c r="G493" s="128"/>
      <c r="H493" s="128"/>
      <c r="I493" s="271"/>
    </row>
    <row r="494">
      <c r="A494" s="272"/>
      <c r="B494" s="128"/>
      <c r="C494" s="128"/>
      <c r="D494" s="128"/>
      <c r="E494" s="128"/>
      <c r="F494" s="128"/>
      <c r="G494" s="128"/>
      <c r="H494" s="128"/>
      <c r="I494" s="271"/>
    </row>
    <row r="495">
      <c r="A495" s="272"/>
      <c r="B495" s="128"/>
      <c r="C495" s="128"/>
      <c r="D495" s="128"/>
      <c r="E495" s="128"/>
      <c r="F495" s="128"/>
      <c r="G495" s="128"/>
      <c r="H495" s="128"/>
      <c r="I495" s="271"/>
    </row>
    <row r="496">
      <c r="A496" s="272"/>
      <c r="B496" s="128"/>
      <c r="C496" s="128"/>
      <c r="D496" s="128"/>
      <c r="E496" s="128"/>
      <c r="F496" s="128"/>
      <c r="G496" s="128"/>
      <c r="H496" s="128"/>
      <c r="I496" s="271"/>
    </row>
    <row r="497">
      <c r="A497" s="272"/>
      <c r="B497" s="128"/>
      <c r="C497" s="128"/>
      <c r="D497" s="128"/>
      <c r="E497" s="128"/>
      <c r="F497" s="128"/>
      <c r="G497" s="128"/>
      <c r="H497" s="128"/>
      <c r="I497" s="271"/>
    </row>
    <row r="498">
      <c r="A498" s="272"/>
      <c r="B498" s="128"/>
      <c r="C498" s="128"/>
      <c r="D498" s="128"/>
      <c r="E498" s="128"/>
      <c r="F498" s="128"/>
      <c r="G498" s="128"/>
      <c r="H498" s="128"/>
      <c r="I498" s="271"/>
    </row>
    <row r="499">
      <c r="A499" s="272"/>
      <c r="B499" s="128"/>
      <c r="C499" s="128"/>
      <c r="D499" s="128"/>
      <c r="E499" s="128"/>
      <c r="F499" s="128"/>
      <c r="G499" s="128"/>
      <c r="H499" s="128"/>
      <c r="I499" s="271"/>
    </row>
    <row r="500">
      <c r="A500" s="272"/>
      <c r="B500" s="128"/>
      <c r="C500" s="128"/>
      <c r="D500" s="128"/>
      <c r="E500" s="128"/>
      <c r="F500" s="128"/>
      <c r="G500" s="128"/>
      <c r="H500" s="128"/>
      <c r="I500" s="271"/>
    </row>
    <row r="501">
      <c r="A501" s="272"/>
      <c r="B501" s="128"/>
      <c r="C501" s="128"/>
      <c r="D501" s="128"/>
      <c r="E501" s="128"/>
      <c r="F501" s="128"/>
      <c r="G501" s="128"/>
      <c r="H501" s="128"/>
      <c r="I501" s="271"/>
    </row>
    <row r="502">
      <c r="A502" s="272"/>
      <c r="B502" s="128"/>
      <c r="C502" s="128"/>
      <c r="D502" s="128"/>
      <c r="E502" s="128"/>
      <c r="F502" s="128"/>
      <c r="G502" s="128"/>
      <c r="H502" s="128"/>
      <c r="I502" s="271"/>
    </row>
    <row r="503">
      <c r="A503" s="272"/>
      <c r="B503" s="128"/>
      <c r="C503" s="128"/>
      <c r="D503" s="128"/>
      <c r="E503" s="128"/>
      <c r="F503" s="128"/>
      <c r="G503" s="128"/>
      <c r="H503" s="128"/>
      <c r="I503" s="271"/>
    </row>
    <row r="504">
      <c r="A504" s="272"/>
      <c r="B504" s="128"/>
      <c r="C504" s="128"/>
      <c r="D504" s="128"/>
      <c r="E504" s="128"/>
      <c r="F504" s="128"/>
      <c r="G504" s="128"/>
      <c r="H504" s="128"/>
      <c r="I504" s="271"/>
    </row>
    <row r="505">
      <c r="A505" s="272"/>
      <c r="B505" s="128"/>
      <c r="C505" s="128"/>
      <c r="D505" s="128"/>
      <c r="E505" s="128"/>
      <c r="F505" s="128"/>
      <c r="G505" s="128"/>
      <c r="H505" s="128"/>
      <c r="I505" s="271"/>
    </row>
    <row r="506">
      <c r="A506" s="272"/>
      <c r="B506" s="128"/>
      <c r="C506" s="128"/>
      <c r="D506" s="128"/>
      <c r="E506" s="128"/>
      <c r="F506" s="128"/>
      <c r="G506" s="128"/>
      <c r="H506" s="128"/>
      <c r="I506" s="271"/>
    </row>
    <row r="507">
      <c r="A507" s="272"/>
      <c r="B507" s="128"/>
      <c r="C507" s="128"/>
      <c r="D507" s="128"/>
      <c r="E507" s="128"/>
      <c r="F507" s="128"/>
      <c r="G507" s="128"/>
      <c r="H507" s="128"/>
      <c r="I507" s="271"/>
    </row>
    <row r="508">
      <c r="A508" s="272"/>
      <c r="B508" s="128"/>
      <c r="C508" s="128"/>
      <c r="D508" s="128"/>
      <c r="E508" s="128"/>
      <c r="F508" s="128"/>
      <c r="G508" s="128"/>
      <c r="H508" s="128"/>
      <c r="I508" s="271"/>
    </row>
    <row r="509">
      <c r="A509" s="272"/>
      <c r="B509" s="128"/>
      <c r="C509" s="128"/>
      <c r="D509" s="128"/>
      <c r="E509" s="128"/>
      <c r="F509" s="128"/>
      <c r="G509" s="128"/>
      <c r="H509" s="128"/>
      <c r="I509" s="271"/>
    </row>
    <row r="510">
      <c r="A510" s="272"/>
      <c r="B510" s="128"/>
      <c r="C510" s="128"/>
      <c r="D510" s="128"/>
      <c r="E510" s="128"/>
      <c r="F510" s="128"/>
      <c r="G510" s="128"/>
      <c r="H510" s="128"/>
      <c r="I510" s="271"/>
    </row>
    <row r="511">
      <c r="A511" s="272"/>
      <c r="B511" s="128"/>
      <c r="C511" s="128"/>
      <c r="D511" s="128"/>
      <c r="E511" s="128"/>
      <c r="F511" s="128"/>
      <c r="G511" s="128"/>
      <c r="H511" s="128"/>
      <c r="I511" s="271"/>
    </row>
    <row r="512">
      <c r="A512" s="272"/>
      <c r="B512" s="128"/>
      <c r="C512" s="128"/>
      <c r="D512" s="128"/>
      <c r="E512" s="128"/>
      <c r="F512" s="128"/>
      <c r="G512" s="128"/>
      <c r="H512" s="128"/>
      <c r="I512" s="271"/>
    </row>
    <row r="513">
      <c r="A513" s="272"/>
      <c r="B513" s="128"/>
      <c r="C513" s="128"/>
      <c r="D513" s="128"/>
      <c r="E513" s="128"/>
      <c r="F513" s="128"/>
      <c r="G513" s="128"/>
      <c r="H513" s="128"/>
      <c r="I513" s="271"/>
    </row>
    <row r="514">
      <c r="A514" s="272"/>
      <c r="B514" s="128"/>
      <c r="C514" s="128"/>
      <c r="D514" s="128"/>
      <c r="E514" s="128"/>
      <c r="F514" s="128"/>
      <c r="G514" s="128"/>
      <c r="H514" s="128"/>
      <c r="I514" s="271"/>
    </row>
    <row r="515">
      <c r="A515" s="272"/>
      <c r="B515" s="128"/>
      <c r="C515" s="128"/>
      <c r="D515" s="128"/>
      <c r="E515" s="128"/>
      <c r="F515" s="128"/>
      <c r="G515" s="128"/>
      <c r="H515" s="128"/>
      <c r="I515" s="271"/>
    </row>
    <row r="516">
      <c r="A516" s="272"/>
      <c r="B516" s="128"/>
      <c r="C516" s="128"/>
      <c r="D516" s="128"/>
      <c r="E516" s="128"/>
      <c r="F516" s="128"/>
      <c r="G516" s="128"/>
      <c r="H516" s="128"/>
      <c r="I516" s="271"/>
    </row>
    <row r="517">
      <c r="A517" s="272"/>
      <c r="B517" s="128"/>
      <c r="C517" s="128"/>
      <c r="D517" s="128"/>
      <c r="E517" s="128"/>
      <c r="F517" s="128"/>
      <c r="G517" s="128"/>
      <c r="H517" s="128"/>
      <c r="I517" s="271"/>
    </row>
    <row r="518">
      <c r="A518" s="272"/>
      <c r="B518" s="128"/>
      <c r="C518" s="128"/>
      <c r="D518" s="128"/>
      <c r="E518" s="128"/>
      <c r="F518" s="128"/>
      <c r="G518" s="128"/>
      <c r="H518" s="128"/>
      <c r="I518" s="271"/>
    </row>
    <row r="519">
      <c r="A519" s="272"/>
      <c r="B519" s="128"/>
      <c r="C519" s="128"/>
      <c r="D519" s="128"/>
      <c r="E519" s="128"/>
      <c r="F519" s="128"/>
      <c r="G519" s="128"/>
      <c r="H519" s="128"/>
      <c r="I519" s="271"/>
    </row>
    <row r="520">
      <c r="A520" s="272"/>
      <c r="B520" s="128"/>
      <c r="C520" s="128"/>
      <c r="D520" s="128"/>
      <c r="E520" s="128"/>
      <c r="F520" s="128"/>
      <c r="G520" s="128"/>
      <c r="H520" s="128"/>
      <c r="I520" s="271"/>
    </row>
    <row r="521">
      <c r="A521" s="272"/>
      <c r="B521" s="128"/>
      <c r="C521" s="128"/>
      <c r="D521" s="128"/>
      <c r="E521" s="128"/>
      <c r="F521" s="128"/>
      <c r="G521" s="128"/>
      <c r="H521" s="128"/>
      <c r="I521" s="271"/>
    </row>
    <row r="522">
      <c r="A522" s="272"/>
      <c r="B522" s="128"/>
      <c r="C522" s="128"/>
      <c r="D522" s="128"/>
      <c r="E522" s="128"/>
      <c r="F522" s="128"/>
      <c r="G522" s="128"/>
      <c r="H522" s="128"/>
      <c r="I522" s="271"/>
    </row>
    <row r="523">
      <c r="A523" s="272"/>
      <c r="B523" s="128"/>
      <c r="C523" s="128"/>
      <c r="D523" s="128"/>
      <c r="E523" s="128"/>
      <c r="F523" s="128"/>
      <c r="G523" s="128"/>
      <c r="H523" s="128"/>
      <c r="I523" s="271"/>
    </row>
    <row r="524">
      <c r="A524" s="272"/>
      <c r="B524" s="128"/>
      <c r="C524" s="128"/>
      <c r="D524" s="128"/>
      <c r="E524" s="128"/>
      <c r="F524" s="128"/>
      <c r="G524" s="128"/>
      <c r="H524" s="128"/>
      <c r="I524" s="271"/>
    </row>
    <row r="525">
      <c r="A525" s="272"/>
      <c r="B525" s="128"/>
      <c r="C525" s="128"/>
      <c r="D525" s="128"/>
      <c r="E525" s="128"/>
      <c r="F525" s="128"/>
      <c r="G525" s="128"/>
      <c r="H525" s="128"/>
      <c r="I525" s="271"/>
    </row>
    <row r="526">
      <c r="A526" s="272"/>
      <c r="B526" s="128"/>
      <c r="C526" s="128"/>
      <c r="D526" s="128"/>
      <c r="E526" s="128"/>
      <c r="F526" s="128"/>
      <c r="G526" s="128"/>
      <c r="H526" s="128"/>
      <c r="I526" s="271"/>
    </row>
    <row r="527">
      <c r="A527" s="272"/>
      <c r="B527" s="128"/>
      <c r="C527" s="128"/>
      <c r="D527" s="128"/>
      <c r="E527" s="128"/>
      <c r="F527" s="128"/>
      <c r="G527" s="128"/>
      <c r="H527" s="128"/>
      <c r="I527" s="271"/>
    </row>
    <row r="528">
      <c r="A528" s="272"/>
      <c r="B528" s="128"/>
      <c r="C528" s="128"/>
      <c r="D528" s="128"/>
      <c r="E528" s="128"/>
      <c r="F528" s="128"/>
      <c r="G528" s="128"/>
      <c r="H528" s="128"/>
      <c r="I528" s="271"/>
    </row>
    <row r="529">
      <c r="A529" s="272"/>
      <c r="B529" s="128"/>
      <c r="C529" s="128"/>
      <c r="D529" s="128"/>
      <c r="E529" s="128"/>
      <c r="F529" s="128"/>
      <c r="G529" s="128"/>
      <c r="H529" s="128"/>
      <c r="I529" s="271"/>
    </row>
    <row r="530">
      <c r="A530" s="272"/>
      <c r="B530" s="128"/>
      <c r="C530" s="128"/>
      <c r="D530" s="128"/>
      <c r="E530" s="128"/>
      <c r="F530" s="128"/>
      <c r="G530" s="128"/>
      <c r="H530" s="128"/>
      <c r="I530" s="271"/>
    </row>
    <row r="531">
      <c r="A531" s="272"/>
      <c r="B531" s="128"/>
      <c r="C531" s="128"/>
      <c r="D531" s="128"/>
      <c r="E531" s="128"/>
      <c r="F531" s="128"/>
      <c r="G531" s="128"/>
      <c r="H531" s="128"/>
      <c r="I531" s="271"/>
    </row>
    <row r="532">
      <c r="A532" s="272"/>
      <c r="B532" s="128"/>
      <c r="C532" s="128"/>
      <c r="D532" s="128"/>
      <c r="E532" s="128"/>
      <c r="F532" s="128"/>
      <c r="G532" s="128"/>
      <c r="H532" s="128"/>
      <c r="I532" s="271"/>
    </row>
    <row r="533">
      <c r="A533" s="272"/>
      <c r="B533" s="128"/>
      <c r="C533" s="128"/>
      <c r="D533" s="128"/>
      <c r="E533" s="128"/>
      <c r="F533" s="128"/>
      <c r="G533" s="128"/>
      <c r="H533" s="128"/>
      <c r="I533" s="271"/>
    </row>
    <row r="534">
      <c r="A534" s="272"/>
      <c r="B534" s="128"/>
      <c r="C534" s="128"/>
      <c r="D534" s="128"/>
      <c r="E534" s="128"/>
      <c r="F534" s="128"/>
      <c r="G534" s="128"/>
      <c r="H534" s="128"/>
      <c r="I534" s="271"/>
    </row>
    <row r="535">
      <c r="A535" s="272"/>
      <c r="B535" s="128"/>
      <c r="C535" s="128"/>
      <c r="D535" s="128"/>
      <c r="E535" s="128"/>
      <c r="F535" s="128"/>
      <c r="G535" s="128"/>
      <c r="H535" s="128"/>
      <c r="I535" s="271"/>
    </row>
    <row r="536">
      <c r="A536" s="272"/>
      <c r="B536" s="128"/>
      <c r="C536" s="128"/>
      <c r="D536" s="128"/>
      <c r="E536" s="128"/>
      <c r="F536" s="128"/>
      <c r="G536" s="128"/>
      <c r="H536" s="128"/>
      <c r="I536" s="271"/>
    </row>
    <row r="537">
      <c r="A537" s="272"/>
      <c r="B537" s="128"/>
      <c r="C537" s="128"/>
      <c r="D537" s="128"/>
      <c r="E537" s="128"/>
      <c r="F537" s="128"/>
      <c r="G537" s="128"/>
      <c r="H537" s="128"/>
      <c r="I537" s="271"/>
    </row>
    <row r="538">
      <c r="A538" s="272"/>
      <c r="B538" s="128"/>
      <c r="C538" s="128"/>
      <c r="D538" s="128"/>
      <c r="E538" s="128"/>
      <c r="F538" s="128"/>
      <c r="G538" s="128"/>
      <c r="H538" s="128"/>
      <c r="I538" s="271"/>
    </row>
    <row r="539">
      <c r="A539" s="272"/>
      <c r="B539" s="128"/>
      <c r="C539" s="128"/>
      <c r="D539" s="128"/>
      <c r="E539" s="128"/>
      <c r="F539" s="128"/>
      <c r="G539" s="128"/>
      <c r="H539" s="128"/>
      <c r="I539" s="271"/>
    </row>
    <row r="540">
      <c r="A540" s="272"/>
      <c r="B540" s="128"/>
      <c r="C540" s="128"/>
      <c r="D540" s="128"/>
      <c r="E540" s="128"/>
      <c r="F540" s="128"/>
      <c r="G540" s="128"/>
      <c r="H540" s="128"/>
      <c r="I540" s="271"/>
    </row>
    <row r="541">
      <c r="A541" s="272"/>
      <c r="B541" s="128"/>
      <c r="C541" s="128"/>
      <c r="D541" s="128"/>
      <c r="E541" s="128"/>
      <c r="F541" s="128"/>
      <c r="G541" s="128"/>
      <c r="H541" s="128"/>
      <c r="I541" s="271"/>
    </row>
    <row r="542">
      <c r="A542" s="272"/>
      <c r="B542" s="128"/>
      <c r="C542" s="128"/>
      <c r="D542" s="128"/>
      <c r="E542" s="128"/>
      <c r="F542" s="128"/>
      <c r="G542" s="128"/>
      <c r="H542" s="128"/>
      <c r="I542" s="271"/>
    </row>
    <row r="543">
      <c r="A543" s="272"/>
      <c r="B543" s="128"/>
      <c r="C543" s="128"/>
      <c r="D543" s="128"/>
      <c r="E543" s="128"/>
      <c r="F543" s="128"/>
      <c r="G543" s="128"/>
      <c r="H543" s="128"/>
      <c r="I543" s="271"/>
    </row>
    <row r="544">
      <c r="A544" s="272"/>
      <c r="B544" s="128"/>
      <c r="C544" s="128"/>
      <c r="D544" s="128"/>
      <c r="E544" s="128"/>
      <c r="F544" s="128"/>
      <c r="G544" s="128"/>
      <c r="H544" s="128"/>
      <c r="I544" s="271"/>
    </row>
    <row r="545">
      <c r="A545" s="272"/>
      <c r="B545" s="128"/>
      <c r="C545" s="128"/>
      <c r="D545" s="128"/>
      <c r="E545" s="128"/>
      <c r="F545" s="128"/>
      <c r="G545" s="128"/>
      <c r="H545" s="128"/>
      <c r="I545" s="271"/>
    </row>
    <row r="546">
      <c r="A546" s="272"/>
      <c r="B546" s="128"/>
      <c r="C546" s="128"/>
      <c r="D546" s="128"/>
      <c r="E546" s="128"/>
      <c r="F546" s="128"/>
      <c r="G546" s="128"/>
      <c r="H546" s="128"/>
      <c r="I546" s="271"/>
    </row>
    <row r="547">
      <c r="A547" s="272"/>
      <c r="B547" s="128"/>
      <c r="C547" s="128"/>
      <c r="D547" s="128"/>
      <c r="E547" s="128"/>
      <c r="F547" s="128"/>
      <c r="G547" s="128"/>
      <c r="H547" s="128"/>
      <c r="I547" s="271"/>
    </row>
    <row r="548">
      <c r="A548" s="272"/>
      <c r="B548" s="128"/>
      <c r="C548" s="128"/>
      <c r="D548" s="128"/>
      <c r="E548" s="128"/>
      <c r="F548" s="128"/>
      <c r="G548" s="128"/>
      <c r="H548" s="128"/>
      <c r="I548" s="271"/>
    </row>
    <row r="549">
      <c r="A549" s="272"/>
      <c r="B549" s="128"/>
      <c r="C549" s="128"/>
      <c r="D549" s="128"/>
      <c r="E549" s="128"/>
      <c r="F549" s="128"/>
      <c r="G549" s="128"/>
      <c r="H549" s="128"/>
      <c r="I549" s="271"/>
    </row>
    <row r="550">
      <c r="A550" s="272"/>
      <c r="B550" s="128"/>
      <c r="C550" s="128"/>
      <c r="D550" s="128"/>
      <c r="E550" s="128"/>
      <c r="F550" s="128"/>
      <c r="G550" s="128"/>
      <c r="H550" s="128"/>
      <c r="I550" s="271"/>
    </row>
    <row r="551">
      <c r="A551" s="272"/>
      <c r="B551" s="128"/>
      <c r="C551" s="128"/>
      <c r="D551" s="128"/>
      <c r="E551" s="128"/>
      <c r="F551" s="128"/>
      <c r="G551" s="128"/>
      <c r="H551" s="128"/>
      <c r="I551" s="271"/>
    </row>
    <row r="552">
      <c r="A552" s="272"/>
      <c r="B552" s="128"/>
      <c r="C552" s="128"/>
      <c r="D552" s="128"/>
      <c r="E552" s="128"/>
      <c r="F552" s="128"/>
      <c r="G552" s="128"/>
      <c r="H552" s="128"/>
      <c r="I552" s="271"/>
    </row>
    <row r="553">
      <c r="A553" s="272"/>
      <c r="B553" s="128"/>
      <c r="C553" s="128"/>
      <c r="D553" s="128"/>
      <c r="E553" s="128"/>
      <c r="F553" s="128"/>
      <c r="G553" s="128"/>
      <c r="H553" s="128"/>
      <c r="I553" s="271"/>
    </row>
    <row r="554">
      <c r="A554" s="272"/>
      <c r="B554" s="128"/>
      <c r="C554" s="128"/>
      <c r="D554" s="128"/>
      <c r="E554" s="128"/>
      <c r="F554" s="128"/>
      <c r="G554" s="128"/>
      <c r="H554" s="128"/>
      <c r="I554" s="271"/>
    </row>
    <row r="555">
      <c r="A555" s="272"/>
      <c r="B555" s="128"/>
      <c r="C555" s="128"/>
      <c r="D555" s="128"/>
      <c r="E555" s="128"/>
      <c r="F555" s="128"/>
      <c r="G555" s="128"/>
      <c r="H555" s="128"/>
      <c r="I555" s="271"/>
    </row>
    <row r="556">
      <c r="A556" s="272"/>
      <c r="B556" s="128"/>
      <c r="C556" s="128"/>
      <c r="D556" s="128"/>
      <c r="E556" s="128"/>
      <c r="F556" s="128"/>
      <c r="G556" s="128"/>
      <c r="H556" s="128"/>
      <c r="I556" s="271"/>
    </row>
    <row r="557">
      <c r="A557" s="272"/>
      <c r="B557" s="128"/>
      <c r="C557" s="128"/>
      <c r="D557" s="128"/>
      <c r="E557" s="128"/>
      <c r="F557" s="128"/>
      <c r="G557" s="128"/>
      <c r="H557" s="128"/>
      <c r="I557" s="271"/>
    </row>
    <row r="558">
      <c r="A558" s="272"/>
      <c r="B558" s="128"/>
      <c r="C558" s="128"/>
      <c r="D558" s="128"/>
      <c r="E558" s="128"/>
      <c r="F558" s="128"/>
      <c r="G558" s="128"/>
      <c r="H558" s="128"/>
      <c r="I558" s="271"/>
    </row>
    <row r="559">
      <c r="A559" s="272"/>
      <c r="B559" s="128"/>
      <c r="C559" s="128"/>
      <c r="D559" s="128"/>
      <c r="E559" s="128"/>
      <c r="F559" s="128"/>
      <c r="G559" s="128"/>
      <c r="H559" s="128"/>
      <c r="I559" s="271"/>
    </row>
    <row r="560">
      <c r="A560" s="272"/>
      <c r="B560" s="128"/>
      <c r="C560" s="128"/>
      <c r="D560" s="128"/>
      <c r="E560" s="128"/>
      <c r="F560" s="128"/>
      <c r="G560" s="128"/>
      <c r="H560" s="128"/>
      <c r="I560" s="271"/>
    </row>
    <row r="561">
      <c r="A561" s="272"/>
      <c r="B561" s="128"/>
      <c r="C561" s="128"/>
      <c r="D561" s="128"/>
      <c r="E561" s="128"/>
      <c r="F561" s="128"/>
      <c r="G561" s="128"/>
      <c r="H561" s="128"/>
      <c r="I561" s="271"/>
    </row>
    <row r="562">
      <c r="A562" s="272"/>
      <c r="B562" s="128"/>
      <c r="C562" s="128"/>
      <c r="D562" s="128"/>
      <c r="E562" s="128"/>
      <c r="F562" s="128"/>
      <c r="G562" s="128"/>
      <c r="H562" s="128"/>
      <c r="I562" s="271"/>
    </row>
    <row r="563">
      <c r="A563" s="272"/>
      <c r="B563" s="128"/>
      <c r="C563" s="128"/>
      <c r="D563" s="128"/>
      <c r="E563" s="128"/>
      <c r="F563" s="128"/>
      <c r="G563" s="128"/>
      <c r="H563" s="128"/>
      <c r="I563" s="271"/>
    </row>
    <row r="564">
      <c r="A564" s="272"/>
      <c r="B564" s="128"/>
      <c r="C564" s="128"/>
      <c r="D564" s="128"/>
      <c r="E564" s="128"/>
      <c r="F564" s="128"/>
      <c r="G564" s="128"/>
      <c r="H564" s="128"/>
      <c r="I564" s="271"/>
    </row>
    <row r="565">
      <c r="A565" s="272"/>
      <c r="B565" s="128"/>
      <c r="C565" s="128"/>
      <c r="D565" s="128"/>
      <c r="E565" s="128"/>
      <c r="F565" s="128"/>
      <c r="G565" s="128"/>
      <c r="H565" s="128"/>
      <c r="I565" s="271"/>
    </row>
    <row r="566">
      <c r="A566" s="272"/>
      <c r="B566" s="128"/>
      <c r="C566" s="128"/>
      <c r="D566" s="128"/>
      <c r="E566" s="128"/>
      <c r="F566" s="128"/>
      <c r="G566" s="128"/>
      <c r="H566" s="128"/>
      <c r="I566" s="271"/>
    </row>
    <row r="567">
      <c r="A567" s="272"/>
      <c r="B567" s="128"/>
      <c r="C567" s="128"/>
      <c r="D567" s="128"/>
      <c r="E567" s="128"/>
      <c r="F567" s="128"/>
      <c r="G567" s="128"/>
      <c r="H567" s="128"/>
      <c r="I567" s="271"/>
    </row>
    <row r="568">
      <c r="A568" s="272"/>
      <c r="B568" s="128"/>
      <c r="C568" s="128"/>
      <c r="D568" s="128"/>
      <c r="E568" s="128"/>
      <c r="F568" s="128"/>
      <c r="G568" s="128"/>
      <c r="H568" s="128"/>
      <c r="I568" s="271"/>
    </row>
    <row r="569">
      <c r="A569" s="272"/>
      <c r="B569" s="128"/>
      <c r="C569" s="128"/>
      <c r="D569" s="128"/>
      <c r="E569" s="128"/>
      <c r="F569" s="128"/>
      <c r="G569" s="128"/>
      <c r="H569" s="128"/>
      <c r="I569" s="271"/>
    </row>
    <row r="570">
      <c r="A570" s="272"/>
      <c r="B570" s="128"/>
      <c r="C570" s="128"/>
      <c r="D570" s="128"/>
      <c r="E570" s="128"/>
      <c r="F570" s="128"/>
      <c r="G570" s="128"/>
      <c r="H570" s="128"/>
      <c r="I570" s="271"/>
    </row>
    <row r="571">
      <c r="A571" s="272"/>
      <c r="B571" s="128"/>
      <c r="C571" s="128"/>
      <c r="D571" s="128"/>
      <c r="E571" s="128"/>
      <c r="F571" s="128"/>
      <c r="G571" s="128"/>
      <c r="H571" s="128"/>
      <c r="I571" s="271"/>
    </row>
    <row r="572">
      <c r="A572" s="272"/>
      <c r="B572" s="128"/>
      <c r="C572" s="128"/>
      <c r="D572" s="128"/>
      <c r="E572" s="128"/>
      <c r="F572" s="128"/>
      <c r="G572" s="128"/>
      <c r="H572" s="128"/>
      <c r="I572" s="271"/>
    </row>
    <row r="573">
      <c r="A573" s="272"/>
      <c r="B573" s="128"/>
      <c r="C573" s="128"/>
      <c r="D573" s="128"/>
      <c r="E573" s="128"/>
      <c r="F573" s="128"/>
      <c r="G573" s="128"/>
      <c r="H573" s="128"/>
      <c r="I573" s="271"/>
    </row>
    <row r="574">
      <c r="A574" s="272"/>
      <c r="B574" s="128"/>
      <c r="C574" s="128"/>
      <c r="D574" s="128"/>
      <c r="E574" s="128"/>
      <c r="F574" s="128"/>
      <c r="G574" s="128"/>
      <c r="H574" s="128"/>
      <c r="I574" s="271"/>
    </row>
    <row r="575">
      <c r="A575" s="272"/>
      <c r="B575" s="128"/>
      <c r="C575" s="128"/>
      <c r="D575" s="128"/>
      <c r="E575" s="128"/>
      <c r="F575" s="128"/>
      <c r="G575" s="128"/>
      <c r="H575" s="128"/>
      <c r="I575" s="271"/>
    </row>
    <row r="576">
      <c r="A576" s="272"/>
      <c r="B576" s="128"/>
      <c r="C576" s="128"/>
      <c r="D576" s="128"/>
      <c r="E576" s="128"/>
      <c r="F576" s="128"/>
      <c r="G576" s="128"/>
      <c r="H576" s="128"/>
      <c r="I576" s="271"/>
    </row>
    <row r="577">
      <c r="A577" s="272"/>
      <c r="B577" s="128"/>
      <c r="C577" s="128"/>
      <c r="D577" s="128"/>
      <c r="E577" s="128"/>
      <c r="F577" s="128"/>
      <c r="G577" s="128"/>
      <c r="H577" s="128"/>
      <c r="I577" s="271"/>
    </row>
    <row r="578">
      <c r="A578" s="272"/>
      <c r="B578" s="128"/>
      <c r="C578" s="128"/>
      <c r="D578" s="128"/>
      <c r="E578" s="128"/>
      <c r="F578" s="128"/>
      <c r="G578" s="128"/>
      <c r="H578" s="128"/>
      <c r="I578" s="271"/>
    </row>
    <row r="579">
      <c r="A579" s="272"/>
      <c r="B579" s="128"/>
      <c r="C579" s="128"/>
      <c r="D579" s="128"/>
      <c r="E579" s="128"/>
      <c r="F579" s="128"/>
      <c r="G579" s="128"/>
      <c r="H579" s="128"/>
      <c r="I579" s="271"/>
    </row>
    <row r="580">
      <c r="A580" s="272"/>
      <c r="B580" s="128"/>
      <c r="C580" s="128"/>
      <c r="D580" s="128"/>
      <c r="E580" s="128"/>
      <c r="F580" s="128"/>
      <c r="G580" s="128"/>
      <c r="H580" s="128"/>
      <c r="I580" s="271"/>
    </row>
    <row r="581">
      <c r="A581" s="272"/>
      <c r="B581" s="128"/>
      <c r="C581" s="128"/>
      <c r="D581" s="128"/>
      <c r="E581" s="128"/>
      <c r="F581" s="128"/>
      <c r="G581" s="128"/>
      <c r="H581" s="128"/>
      <c r="I581" s="271"/>
    </row>
    <row r="582">
      <c r="A582" s="272"/>
      <c r="B582" s="128"/>
      <c r="C582" s="128"/>
      <c r="D582" s="128"/>
      <c r="E582" s="128"/>
      <c r="F582" s="128"/>
      <c r="G582" s="128"/>
      <c r="H582" s="128"/>
      <c r="I582" s="271"/>
    </row>
    <row r="583">
      <c r="A583" s="272"/>
      <c r="B583" s="128"/>
      <c r="C583" s="128"/>
      <c r="D583" s="128"/>
      <c r="E583" s="128"/>
      <c r="F583" s="128"/>
      <c r="G583" s="128"/>
      <c r="H583" s="128"/>
      <c r="I583" s="271"/>
    </row>
    <row r="584">
      <c r="A584" s="272"/>
      <c r="B584" s="128"/>
      <c r="C584" s="128"/>
      <c r="D584" s="128"/>
      <c r="E584" s="128"/>
      <c r="F584" s="128"/>
      <c r="G584" s="128"/>
      <c r="H584" s="128"/>
      <c r="I584" s="271"/>
    </row>
    <row r="585">
      <c r="A585" s="272"/>
      <c r="B585" s="128"/>
      <c r="C585" s="128"/>
      <c r="D585" s="128"/>
      <c r="E585" s="128"/>
      <c r="F585" s="128"/>
      <c r="G585" s="128"/>
      <c r="H585" s="128"/>
      <c r="I585" s="271"/>
    </row>
    <row r="586">
      <c r="A586" s="272"/>
      <c r="B586" s="128"/>
      <c r="C586" s="128"/>
      <c r="D586" s="128"/>
      <c r="E586" s="128"/>
      <c r="F586" s="128"/>
      <c r="G586" s="128"/>
      <c r="H586" s="128"/>
      <c r="I586" s="271"/>
    </row>
    <row r="587">
      <c r="A587" s="272"/>
      <c r="B587" s="128"/>
      <c r="C587" s="128"/>
      <c r="D587" s="128"/>
      <c r="E587" s="128"/>
      <c r="F587" s="128"/>
      <c r="G587" s="128"/>
      <c r="H587" s="128"/>
      <c r="I587" s="271"/>
    </row>
    <row r="588">
      <c r="A588" s="272"/>
      <c r="B588" s="128"/>
      <c r="C588" s="128"/>
      <c r="D588" s="128"/>
      <c r="E588" s="128"/>
      <c r="F588" s="128"/>
      <c r="G588" s="128"/>
      <c r="H588" s="128"/>
      <c r="I588" s="271"/>
    </row>
    <row r="589">
      <c r="A589" s="272"/>
      <c r="B589" s="128"/>
      <c r="C589" s="128"/>
      <c r="D589" s="128"/>
      <c r="E589" s="128"/>
      <c r="F589" s="128"/>
      <c r="G589" s="128"/>
      <c r="H589" s="128"/>
      <c r="I589" s="271"/>
    </row>
    <row r="590">
      <c r="A590" s="272"/>
      <c r="B590" s="128"/>
      <c r="C590" s="128"/>
      <c r="D590" s="128"/>
      <c r="E590" s="128"/>
      <c r="F590" s="128"/>
      <c r="G590" s="128"/>
      <c r="H590" s="128"/>
      <c r="I590" s="271"/>
    </row>
    <row r="591">
      <c r="A591" s="272"/>
      <c r="B591" s="128"/>
      <c r="C591" s="128"/>
      <c r="D591" s="128"/>
      <c r="E591" s="128"/>
      <c r="F591" s="128"/>
      <c r="G591" s="128"/>
      <c r="H591" s="128"/>
      <c r="I591" s="271"/>
    </row>
    <row r="592">
      <c r="A592" s="272"/>
      <c r="B592" s="128"/>
      <c r="C592" s="128"/>
      <c r="D592" s="128"/>
      <c r="E592" s="128"/>
      <c r="F592" s="128"/>
      <c r="G592" s="128"/>
      <c r="H592" s="128"/>
      <c r="I592" s="271"/>
    </row>
    <row r="593">
      <c r="A593" s="272"/>
      <c r="B593" s="128"/>
      <c r="C593" s="128"/>
      <c r="D593" s="128"/>
      <c r="E593" s="128"/>
      <c r="F593" s="128"/>
      <c r="G593" s="128"/>
      <c r="H593" s="128"/>
      <c r="I593" s="271"/>
    </row>
    <row r="594">
      <c r="A594" s="272"/>
      <c r="B594" s="128"/>
      <c r="C594" s="128"/>
      <c r="D594" s="128"/>
      <c r="E594" s="128"/>
      <c r="F594" s="128"/>
      <c r="G594" s="128"/>
      <c r="H594" s="128"/>
      <c r="I594" s="271"/>
    </row>
    <row r="595">
      <c r="A595" s="272"/>
      <c r="B595" s="128"/>
      <c r="C595" s="128"/>
      <c r="D595" s="128"/>
      <c r="E595" s="128"/>
      <c r="F595" s="128"/>
      <c r="G595" s="128"/>
      <c r="H595" s="128"/>
      <c r="I595" s="271"/>
    </row>
    <row r="596">
      <c r="A596" s="272"/>
      <c r="B596" s="128"/>
      <c r="C596" s="128"/>
      <c r="D596" s="128"/>
      <c r="E596" s="128"/>
      <c r="F596" s="128"/>
      <c r="G596" s="128"/>
      <c r="H596" s="128"/>
      <c r="I596" s="271"/>
    </row>
    <row r="597">
      <c r="A597" s="272"/>
      <c r="B597" s="128"/>
      <c r="C597" s="128"/>
      <c r="D597" s="128"/>
      <c r="E597" s="128"/>
      <c r="F597" s="128"/>
      <c r="G597" s="128"/>
      <c r="H597" s="128"/>
      <c r="I597" s="271"/>
    </row>
    <row r="598">
      <c r="A598" s="272"/>
      <c r="B598" s="128"/>
      <c r="C598" s="128"/>
      <c r="D598" s="128"/>
      <c r="E598" s="128"/>
      <c r="F598" s="128"/>
      <c r="G598" s="128"/>
      <c r="H598" s="128"/>
      <c r="I598" s="271"/>
    </row>
    <row r="599">
      <c r="A599" s="272"/>
      <c r="B599" s="128"/>
      <c r="C599" s="128"/>
      <c r="D599" s="128"/>
      <c r="E599" s="128"/>
      <c r="F599" s="128"/>
      <c r="G599" s="128"/>
      <c r="H599" s="128"/>
      <c r="I599" s="271"/>
    </row>
    <row r="600">
      <c r="A600" s="272"/>
      <c r="B600" s="128"/>
      <c r="C600" s="128"/>
      <c r="D600" s="128"/>
      <c r="E600" s="128"/>
      <c r="F600" s="128"/>
      <c r="G600" s="128"/>
      <c r="H600" s="128"/>
      <c r="I600" s="271"/>
    </row>
    <row r="601">
      <c r="A601" s="272"/>
      <c r="B601" s="128"/>
      <c r="C601" s="128"/>
      <c r="D601" s="128"/>
      <c r="E601" s="128"/>
      <c r="F601" s="128"/>
      <c r="G601" s="128"/>
      <c r="H601" s="128"/>
      <c r="I601" s="271"/>
    </row>
    <row r="602">
      <c r="A602" s="272"/>
      <c r="B602" s="128"/>
      <c r="C602" s="128"/>
      <c r="D602" s="128"/>
      <c r="E602" s="128"/>
      <c r="F602" s="128"/>
      <c r="G602" s="128"/>
      <c r="H602" s="128"/>
      <c r="I602" s="271"/>
    </row>
    <row r="603">
      <c r="A603" s="272"/>
      <c r="B603" s="128"/>
      <c r="C603" s="128"/>
      <c r="D603" s="128"/>
      <c r="E603" s="128"/>
      <c r="F603" s="128"/>
      <c r="G603" s="128"/>
      <c r="H603" s="128"/>
      <c r="I603" s="271"/>
    </row>
    <row r="604">
      <c r="A604" s="272"/>
      <c r="B604" s="128"/>
      <c r="C604" s="128"/>
      <c r="D604" s="128"/>
      <c r="E604" s="128"/>
      <c r="F604" s="128"/>
      <c r="G604" s="128"/>
      <c r="H604" s="128"/>
      <c r="I604" s="271"/>
    </row>
    <row r="605">
      <c r="A605" s="272"/>
      <c r="B605" s="128"/>
      <c r="C605" s="128"/>
      <c r="D605" s="128"/>
      <c r="E605" s="128"/>
      <c r="F605" s="128"/>
      <c r="G605" s="128"/>
      <c r="H605" s="128"/>
      <c r="I605" s="271"/>
    </row>
    <row r="606">
      <c r="A606" s="272"/>
      <c r="B606" s="128"/>
      <c r="C606" s="128"/>
      <c r="D606" s="128"/>
      <c r="E606" s="128"/>
      <c r="F606" s="128"/>
      <c r="G606" s="128"/>
      <c r="H606" s="128"/>
      <c r="I606" s="271"/>
    </row>
    <row r="607">
      <c r="A607" s="272"/>
      <c r="B607" s="128"/>
      <c r="C607" s="128"/>
      <c r="D607" s="128"/>
      <c r="E607" s="128"/>
      <c r="F607" s="128"/>
      <c r="G607" s="128"/>
      <c r="H607" s="128"/>
      <c r="I607" s="271"/>
    </row>
    <row r="608">
      <c r="A608" s="272"/>
      <c r="B608" s="128"/>
      <c r="C608" s="128"/>
      <c r="D608" s="128"/>
      <c r="E608" s="128"/>
      <c r="F608" s="128"/>
      <c r="G608" s="128"/>
      <c r="H608" s="128"/>
      <c r="I608" s="271"/>
    </row>
    <row r="609">
      <c r="A609" s="272"/>
      <c r="B609" s="128"/>
      <c r="C609" s="128"/>
      <c r="D609" s="128"/>
      <c r="E609" s="128"/>
      <c r="F609" s="128"/>
      <c r="G609" s="128"/>
      <c r="H609" s="128"/>
      <c r="I609" s="271"/>
    </row>
    <row r="610">
      <c r="A610" s="272"/>
      <c r="B610" s="128"/>
      <c r="C610" s="128"/>
      <c r="D610" s="128"/>
      <c r="E610" s="128"/>
      <c r="F610" s="128"/>
      <c r="G610" s="128"/>
      <c r="H610" s="128"/>
      <c r="I610" s="271"/>
    </row>
    <row r="611">
      <c r="A611" s="272"/>
      <c r="B611" s="128"/>
      <c r="C611" s="128"/>
      <c r="D611" s="128"/>
      <c r="E611" s="128"/>
      <c r="F611" s="128"/>
      <c r="G611" s="128"/>
      <c r="H611" s="128"/>
      <c r="I611" s="271"/>
    </row>
    <row r="612">
      <c r="A612" s="272"/>
      <c r="B612" s="128"/>
      <c r="C612" s="128"/>
      <c r="D612" s="128"/>
      <c r="E612" s="128"/>
      <c r="F612" s="128"/>
      <c r="G612" s="128"/>
      <c r="H612" s="128"/>
      <c r="I612" s="271"/>
    </row>
    <row r="613">
      <c r="A613" s="272"/>
      <c r="B613" s="128"/>
      <c r="C613" s="128"/>
      <c r="D613" s="128"/>
      <c r="E613" s="128"/>
      <c r="F613" s="128"/>
      <c r="G613" s="128"/>
      <c r="H613" s="128"/>
      <c r="I613" s="271"/>
    </row>
    <row r="614">
      <c r="A614" s="272"/>
      <c r="B614" s="128"/>
      <c r="C614" s="128"/>
      <c r="D614" s="128"/>
      <c r="E614" s="128"/>
      <c r="F614" s="128"/>
      <c r="G614" s="128"/>
      <c r="H614" s="128"/>
      <c r="I614" s="271"/>
    </row>
    <row r="615">
      <c r="A615" s="272"/>
      <c r="B615" s="128"/>
      <c r="C615" s="128"/>
      <c r="D615" s="128"/>
      <c r="E615" s="128"/>
      <c r="F615" s="128"/>
      <c r="G615" s="128"/>
      <c r="H615" s="128"/>
      <c r="I615" s="271"/>
    </row>
    <row r="616">
      <c r="A616" s="272"/>
      <c r="B616" s="128"/>
      <c r="C616" s="128"/>
      <c r="D616" s="128"/>
      <c r="E616" s="128"/>
      <c r="F616" s="128"/>
      <c r="G616" s="128"/>
      <c r="H616" s="128"/>
      <c r="I616" s="271"/>
    </row>
    <row r="617">
      <c r="A617" s="272"/>
      <c r="B617" s="128"/>
      <c r="C617" s="128"/>
      <c r="D617" s="128"/>
      <c r="E617" s="128"/>
      <c r="F617" s="128"/>
      <c r="G617" s="128"/>
      <c r="H617" s="128"/>
      <c r="I617" s="271"/>
    </row>
    <row r="618">
      <c r="A618" s="272"/>
      <c r="B618" s="128"/>
      <c r="C618" s="128"/>
      <c r="D618" s="128"/>
      <c r="E618" s="128"/>
      <c r="F618" s="128"/>
      <c r="G618" s="128"/>
      <c r="H618" s="128"/>
      <c r="I618" s="271"/>
    </row>
    <row r="619">
      <c r="A619" s="272"/>
      <c r="B619" s="128"/>
      <c r="C619" s="128"/>
      <c r="D619" s="128"/>
      <c r="E619" s="128"/>
      <c r="F619" s="128"/>
      <c r="G619" s="128"/>
      <c r="H619" s="128"/>
      <c r="I619" s="271"/>
    </row>
    <row r="620">
      <c r="A620" s="272"/>
      <c r="B620" s="128"/>
      <c r="C620" s="128"/>
      <c r="D620" s="128"/>
      <c r="E620" s="128"/>
      <c r="F620" s="128"/>
      <c r="G620" s="128"/>
      <c r="H620" s="128"/>
      <c r="I620" s="271"/>
    </row>
    <row r="621">
      <c r="A621" s="272"/>
      <c r="B621" s="128"/>
      <c r="C621" s="128"/>
      <c r="D621" s="128"/>
      <c r="E621" s="128"/>
      <c r="F621" s="128"/>
      <c r="G621" s="128"/>
      <c r="H621" s="128"/>
      <c r="I621" s="271"/>
    </row>
    <row r="622">
      <c r="A622" s="272"/>
      <c r="B622" s="128"/>
      <c r="C622" s="128"/>
      <c r="D622" s="128"/>
      <c r="E622" s="128"/>
      <c r="F622" s="128"/>
      <c r="G622" s="128"/>
      <c r="H622" s="128"/>
      <c r="I622" s="271"/>
    </row>
    <row r="623">
      <c r="A623" s="272"/>
      <c r="B623" s="128"/>
      <c r="C623" s="128"/>
      <c r="D623" s="128"/>
      <c r="E623" s="128"/>
      <c r="F623" s="128"/>
      <c r="G623" s="128"/>
      <c r="H623" s="128"/>
      <c r="I623" s="271"/>
    </row>
    <row r="624">
      <c r="A624" s="272"/>
      <c r="B624" s="128"/>
      <c r="C624" s="128"/>
      <c r="D624" s="128"/>
      <c r="E624" s="128"/>
      <c r="F624" s="128"/>
      <c r="G624" s="128"/>
      <c r="H624" s="128"/>
      <c r="I624" s="271"/>
    </row>
    <row r="625">
      <c r="A625" s="272"/>
      <c r="B625" s="128"/>
      <c r="C625" s="128"/>
      <c r="D625" s="128"/>
      <c r="E625" s="128"/>
      <c r="F625" s="128"/>
      <c r="G625" s="128"/>
      <c r="H625" s="128"/>
      <c r="I625" s="271"/>
    </row>
    <row r="626">
      <c r="A626" s="272"/>
      <c r="B626" s="128"/>
      <c r="C626" s="128"/>
      <c r="D626" s="128"/>
      <c r="E626" s="128"/>
      <c r="F626" s="128"/>
      <c r="G626" s="128"/>
      <c r="H626" s="128"/>
      <c r="I626" s="271"/>
    </row>
    <row r="627">
      <c r="A627" s="272"/>
      <c r="B627" s="128"/>
      <c r="C627" s="128"/>
      <c r="D627" s="128"/>
      <c r="E627" s="128"/>
      <c r="F627" s="128"/>
      <c r="G627" s="128"/>
      <c r="H627" s="128"/>
      <c r="I627" s="271"/>
    </row>
    <row r="628">
      <c r="A628" s="272"/>
      <c r="B628" s="128"/>
      <c r="C628" s="128"/>
      <c r="D628" s="128"/>
      <c r="E628" s="128"/>
      <c r="F628" s="128"/>
      <c r="G628" s="128"/>
      <c r="H628" s="128"/>
      <c r="I628" s="271"/>
    </row>
    <row r="629">
      <c r="A629" s="272"/>
      <c r="B629" s="128"/>
      <c r="C629" s="128"/>
      <c r="D629" s="128"/>
      <c r="E629" s="128"/>
      <c r="F629" s="128"/>
      <c r="G629" s="128"/>
      <c r="H629" s="128"/>
      <c r="I629" s="271"/>
    </row>
    <row r="630">
      <c r="A630" s="272"/>
      <c r="B630" s="128"/>
      <c r="C630" s="128"/>
      <c r="D630" s="128"/>
      <c r="E630" s="128"/>
      <c r="F630" s="128"/>
      <c r="G630" s="128"/>
      <c r="H630" s="128"/>
      <c r="I630" s="271"/>
    </row>
    <row r="631">
      <c r="A631" s="272"/>
      <c r="B631" s="128"/>
      <c r="C631" s="128"/>
      <c r="D631" s="128"/>
      <c r="E631" s="128"/>
      <c r="F631" s="128"/>
      <c r="G631" s="128"/>
      <c r="H631" s="128"/>
      <c r="I631" s="271"/>
    </row>
    <row r="632">
      <c r="A632" s="272"/>
      <c r="B632" s="128"/>
      <c r="C632" s="128"/>
      <c r="D632" s="128"/>
      <c r="E632" s="128"/>
      <c r="F632" s="128"/>
      <c r="G632" s="128"/>
      <c r="H632" s="128"/>
      <c r="I632" s="271"/>
    </row>
    <row r="633">
      <c r="A633" s="272"/>
      <c r="B633" s="128"/>
      <c r="C633" s="128"/>
      <c r="D633" s="128"/>
      <c r="E633" s="128"/>
      <c r="F633" s="128"/>
      <c r="G633" s="128"/>
      <c r="H633" s="128"/>
      <c r="I633" s="271"/>
    </row>
    <row r="634">
      <c r="A634" s="272"/>
      <c r="B634" s="128"/>
      <c r="C634" s="128"/>
      <c r="D634" s="128"/>
      <c r="E634" s="128"/>
      <c r="F634" s="128"/>
      <c r="G634" s="128"/>
      <c r="H634" s="128"/>
      <c r="I634" s="271"/>
    </row>
    <row r="635">
      <c r="A635" s="272"/>
      <c r="B635" s="128"/>
      <c r="C635" s="128"/>
      <c r="D635" s="128"/>
      <c r="E635" s="128"/>
      <c r="F635" s="128"/>
      <c r="G635" s="128"/>
      <c r="H635" s="128"/>
      <c r="I635" s="271"/>
    </row>
    <row r="636">
      <c r="A636" s="272"/>
      <c r="B636" s="128"/>
      <c r="C636" s="128"/>
      <c r="D636" s="128"/>
      <c r="E636" s="128"/>
      <c r="F636" s="128"/>
      <c r="G636" s="128"/>
      <c r="H636" s="128"/>
      <c r="I636" s="271"/>
    </row>
    <row r="637">
      <c r="A637" s="272"/>
      <c r="B637" s="128"/>
      <c r="C637" s="128"/>
      <c r="D637" s="128"/>
      <c r="E637" s="128"/>
      <c r="F637" s="128"/>
      <c r="G637" s="128"/>
      <c r="H637" s="128"/>
      <c r="I637" s="271"/>
    </row>
    <row r="638">
      <c r="A638" s="272"/>
      <c r="B638" s="128"/>
      <c r="C638" s="128"/>
      <c r="D638" s="128"/>
      <c r="E638" s="128"/>
      <c r="F638" s="128"/>
      <c r="G638" s="128"/>
      <c r="H638" s="128"/>
      <c r="I638" s="271"/>
    </row>
    <row r="639">
      <c r="A639" s="272"/>
      <c r="B639" s="128"/>
      <c r="C639" s="128"/>
      <c r="D639" s="128"/>
      <c r="E639" s="128"/>
      <c r="F639" s="128"/>
      <c r="G639" s="128"/>
      <c r="H639" s="128"/>
      <c r="I639" s="271"/>
    </row>
    <row r="640">
      <c r="A640" s="272"/>
      <c r="B640" s="128"/>
      <c r="C640" s="128"/>
      <c r="D640" s="128"/>
      <c r="E640" s="128"/>
      <c r="F640" s="128"/>
      <c r="G640" s="128"/>
      <c r="H640" s="128"/>
      <c r="I640" s="271"/>
    </row>
    <row r="641">
      <c r="A641" s="272"/>
      <c r="B641" s="128"/>
      <c r="C641" s="128"/>
      <c r="D641" s="128"/>
      <c r="E641" s="128"/>
      <c r="F641" s="128"/>
      <c r="G641" s="128"/>
      <c r="H641" s="128"/>
      <c r="I641" s="271"/>
    </row>
    <row r="642">
      <c r="A642" s="272"/>
      <c r="B642" s="128"/>
      <c r="C642" s="128"/>
      <c r="D642" s="128"/>
      <c r="E642" s="128"/>
      <c r="F642" s="128"/>
      <c r="G642" s="128"/>
      <c r="H642" s="128"/>
      <c r="I642" s="271"/>
    </row>
    <row r="643">
      <c r="A643" s="272"/>
      <c r="B643" s="128"/>
      <c r="C643" s="128"/>
      <c r="D643" s="128"/>
      <c r="E643" s="128"/>
      <c r="F643" s="128"/>
      <c r="G643" s="128"/>
      <c r="H643" s="128"/>
      <c r="I643" s="271"/>
    </row>
    <row r="644">
      <c r="A644" s="272"/>
      <c r="B644" s="128"/>
      <c r="C644" s="128"/>
      <c r="D644" s="128"/>
      <c r="E644" s="128"/>
      <c r="F644" s="128"/>
      <c r="G644" s="128"/>
      <c r="H644" s="128"/>
      <c r="I644" s="271"/>
    </row>
    <row r="645">
      <c r="A645" s="272"/>
      <c r="B645" s="128"/>
      <c r="C645" s="128"/>
      <c r="D645" s="128"/>
      <c r="E645" s="128"/>
      <c r="F645" s="128"/>
      <c r="G645" s="128"/>
      <c r="H645" s="128"/>
      <c r="I645" s="271"/>
    </row>
    <row r="646">
      <c r="A646" s="272"/>
      <c r="B646" s="128"/>
      <c r="C646" s="128"/>
      <c r="D646" s="128"/>
      <c r="E646" s="128"/>
      <c r="F646" s="128"/>
      <c r="G646" s="128"/>
      <c r="H646" s="128"/>
      <c r="I646" s="271"/>
    </row>
    <row r="647">
      <c r="A647" s="272"/>
      <c r="B647" s="128"/>
      <c r="C647" s="128"/>
      <c r="D647" s="128"/>
      <c r="E647" s="128"/>
      <c r="F647" s="128"/>
      <c r="G647" s="128"/>
      <c r="H647" s="128"/>
      <c r="I647" s="271"/>
    </row>
    <row r="648">
      <c r="A648" s="272"/>
      <c r="B648" s="128"/>
      <c r="C648" s="128"/>
      <c r="D648" s="128"/>
      <c r="E648" s="128"/>
      <c r="F648" s="128"/>
      <c r="G648" s="128"/>
      <c r="H648" s="128"/>
      <c r="I648" s="271"/>
    </row>
    <row r="649">
      <c r="A649" s="272"/>
      <c r="B649" s="128"/>
      <c r="C649" s="128"/>
      <c r="D649" s="128"/>
      <c r="E649" s="128"/>
      <c r="F649" s="128"/>
      <c r="G649" s="128"/>
      <c r="H649" s="128"/>
      <c r="I649" s="271"/>
    </row>
    <row r="650">
      <c r="A650" s="272"/>
      <c r="B650" s="128"/>
      <c r="C650" s="128"/>
      <c r="D650" s="128"/>
      <c r="E650" s="128"/>
      <c r="F650" s="128"/>
      <c r="G650" s="128"/>
      <c r="H650" s="128"/>
      <c r="I650" s="271"/>
    </row>
    <row r="651">
      <c r="A651" s="272"/>
      <c r="B651" s="128"/>
      <c r="C651" s="128"/>
      <c r="D651" s="128"/>
      <c r="E651" s="128"/>
      <c r="F651" s="128"/>
      <c r="G651" s="128"/>
      <c r="H651" s="128"/>
      <c r="I651" s="271"/>
    </row>
    <row r="652">
      <c r="A652" s="272"/>
      <c r="B652" s="128"/>
      <c r="C652" s="128"/>
      <c r="D652" s="128"/>
      <c r="E652" s="128"/>
      <c r="F652" s="128"/>
      <c r="G652" s="128"/>
      <c r="H652" s="128"/>
      <c r="I652" s="271"/>
    </row>
    <row r="653">
      <c r="A653" s="272"/>
      <c r="B653" s="128"/>
      <c r="C653" s="128"/>
      <c r="D653" s="128"/>
      <c r="E653" s="128"/>
      <c r="F653" s="128"/>
      <c r="G653" s="128"/>
      <c r="H653" s="128"/>
      <c r="I653" s="271"/>
    </row>
    <row r="654">
      <c r="A654" s="272"/>
      <c r="B654" s="128"/>
      <c r="C654" s="128"/>
      <c r="D654" s="128"/>
      <c r="E654" s="128"/>
      <c r="F654" s="128"/>
      <c r="G654" s="128"/>
      <c r="H654" s="128"/>
      <c r="I654" s="271"/>
    </row>
    <row r="655">
      <c r="A655" s="272"/>
      <c r="B655" s="128"/>
      <c r="C655" s="128"/>
      <c r="D655" s="128"/>
      <c r="E655" s="128"/>
      <c r="F655" s="128"/>
      <c r="G655" s="128"/>
      <c r="H655" s="128"/>
      <c r="I655" s="271"/>
    </row>
    <row r="656">
      <c r="A656" s="272"/>
      <c r="B656" s="128"/>
      <c r="C656" s="128"/>
      <c r="D656" s="128"/>
      <c r="E656" s="128"/>
      <c r="F656" s="128"/>
      <c r="G656" s="128"/>
      <c r="H656" s="128"/>
      <c r="I656" s="271"/>
    </row>
    <row r="657">
      <c r="A657" s="272"/>
      <c r="B657" s="128"/>
      <c r="C657" s="128"/>
      <c r="D657" s="128"/>
      <c r="E657" s="128"/>
      <c r="F657" s="128"/>
      <c r="G657" s="128"/>
      <c r="H657" s="128"/>
      <c r="I657" s="271"/>
    </row>
    <row r="658">
      <c r="A658" s="272"/>
      <c r="B658" s="128"/>
      <c r="C658" s="128"/>
      <c r="D658" s="128"/>
      <c r="E658" s="128"/>
      <c r="F658" s="128"/>
      <c r="G658" s="128"/>
      <c r="H658" s="128"/>
      <c r="I658" s="271"/>
    </row>
    <row r="659">
      <c r="A659" s="272"/>
      <c r="B659" s="128"/>
      <c r="C659" s="128"/>
      <c r="D659" s="128"/>
      <c r="E659" s="128"/>
      <c r="F659" s="128"/>
      <c r="G659" s="128"/>
      <c r="H659" s="128"/>
      <c r="I659" s="271"/>
    </row>
    <row r="660">
      <c r="A660" s="272"/>
      <c r="B660" s="128"/>
      <c r="C660" s="128"/>
      <c r="D660" s="128"/>
      <c r="E660" s="128"/>
      <c r="F660" s="128"/>
      <c r="G660" s="128"/>
      <c r="H660" s="128"/>
      <c r="I660" s="271"/>
    </row>
    <row r="661">
      <c r="A661" s="272"/>
      <c r="B661" s="128"/>
      <c r="C661" s="128"/>
      <c r="D661" s="128"/>
      <c r="E661" s="128"/>
      <c r="F661" s="128"/>
      <c r="G661" s="128"/>
      <c r="H661" s="128"/>
      <c r="I661" s="271"/>
    </row>
    <row r="662">
      <c r="A662" s="272"/>
      <c r="B662" s="128"/>
      <c r="C662" s="128"/>
      <c r="D662" s="128"/>
      <c r="E662" s="128"/>
      <c r="F662" s="128"/>
      <c r="G662" s="128"/>
      <c r="H662" s="128"/>
      <c r="I662" s="271"/>
    </row>
    <row r="663">
      <c r="A663" s="272"/>
      <c r="B663" s="128"/>
      <c r="C663" s="128"/>
      <c r="D663" s="128"/>
      <c r="E663" s="128"/>
      <c r="F663" s="128"/>
      <c r="G663" s="128"/>
      <c r="H663" s="128"/>
      <c r="I663" s="271"/>
    </row>
    <row r="664">
      <c r="A664" s="272"/>
      <c r="B664" s="128"/>
      <c r="C664" s="128"/>
      <c r="D664" s="128"/>
      <c r="E664" s="128"/>
      <c r="F664" s="128"/>
      <c r="G664" s="128"/>
      <c r="H664" s="128"/>
      <c r="I664" s="271"/>
    </row>
    <row r="665">
      <c r="A665" s="272"/>
      <c r="B665" s="128"/>
      <c r="C665" s="128"/>
      <c r="D665" s="128"/>
      <c r="E665" s="128"/>
      <c r="F665" s="128"/>
      <c r="G665" s="128"/>
      <c r="H665" s="128"/>
      <c r="I665" s="271"/>
    </row>
    <row r="666">
      <c r="A666" s="272"/>
      <c r="B666" s="128"/>
      <c r="C666" s="128"/>
      <c r="D666" s="128"/>
      <c r="E666" s="128"/>
      <c r="F666" s="128"/>
      <c r="G666" s="128"/>
      <c r="H666" s="128"/>
      <c r="I666" s="271"/>
    </row>
    <row r="667">
      <c r="A667" s="272"/>
      <c r="B667" s="128"/>
      <c r="C667" s="128"/>
      <c r="D667" s="128"/>
      <c r="E667" s="128"/>
      <c r="F667" s="128"/>
      <c r="G667" s="128"/>
      <c r="H667" s="128"/>
      <c r="I667" s="271"/>
    </row>
    <row r="668">
      <c r="A668" s="272"/>
      <c r="B668" s="128"/>
      <c r="C668" s="128"/>
      <c r="D668" s="128"/>
      <c r="E668" s="128"/>
      <c r="F668" s="128"/>
      <c r="G668" s="128"/>
      <c r="H668" s="128"/>
      <c r="I668" s="271"/>
    </row>
    <row r="669">
      <c r="A669" s="272"/>
      <c r="B669" s="128"/>
      <c r="C669" s="128"/>
      <c r="D669" s="128"/>
      <c r="E669" s="128"/>
      <c r="F669" s="128"/>
      <c r="G669" s="128"/>
      <c r="H669" s="128"/>
      <c r="I669" s="271"/>
    </row>
    <row r="670">
      <c r="A670" s="272"/>
      <c r="B670" s="128"/>
      <c r="C670" s="128"/>
      <c r="D670" s="128"/>
      <c r="E670" s="128"/>
      <c r="F670" s="128"/>
      <c r="G670" s="128"/>
      <c r="H670" s="128"/>
      <c r="I670" s="271"/>
    </row>
    <row r="671">
      <c r="A671" s="272"/>
      <c r="B671" s="128"/>
      <c r="C671" s="128"/>
      <c r="D671" s="128"/>
      <c r="E671" s="128"/>
      <c r="F671" s="128"/>
      <c r="G671" s="128"/>
      <c r="H671" s="128"/>
      <c r="I671" s="271"/>
    </row>
    <row r="672">
      <c r="A672" s="272"/>
      <c r="B672" s="128"/>
      <c r="C672" s="128"/>
      <c r="D672" s="128"/>
      <c r="E672" s="128"/>
      <c r="F672" s="128"/>
      <c r="G672" s="128"/>
      <c r="H672" s="128"/>
      <c r="I672" s="271"/>
    </row>
    <row r="673">
      <c r="A673" s="272"/>
      <c r="B673" s="128"/>
      <c r="C673" s="128"/>
      <c r="D673" s="128"/>
      <c r="E673" s="128"/>
      <c r="F673" s="128"/>
      <c r="G673" s="128"/>
      <c r="H673" s="128"/>
      <c r="I673" s="271"/>
    </row>
    <row r="674">
      <c r="A674" s="272"/>
      <c r="B674" s="128"/>
      <c r="C674" s="128"/>
      <c r="D674" s="128"/>
      <c r="E674" s="128"/>
      <c r="F674" s="128"/>
      <c r="G674" s="128"/>
      <c r="H674" s="128"/>
      <c r="I674" s="271"/>
    </row>
    <row r="675">
      <c r="A675" s="272"/>
      <c r="B675" s="128"/>
      <c r="C675" s="128"/>
      <c r="D675" s="128"/>
      <c r="E675" s="128"/>
      <c r="F675" s="128"/>
      <c r="G675" s="128"/>
      <c r="H675" s="128"/>
      <c r="I675" s="271"/>
    </row>
    <row r="676">
      <c r="A676" s="272"/>
      <c r="B676" s="128"/>
      <c r="C676" s="128"/>
      <c r="D676" s="128"/>
      <c r="E676" s="128"/>
      <c r="F676" s="128"/>
      <c r="G676" s="128"/>
      <c r="H676" s="128"/>
      <c r="I676" s="271"/>
    </row>
    <row r="677">
      <c r="A677" s="272"/>
      <c r="B677" s="128"/>
      <c r="C677" s="128"/>
      <c r="D677" s="128"/>
      <c r="E677" s="128"/>
      <c r="F677" s="128"/>
      <c r="G677" s="128"/>
      <c r="H677" s="128"/>
      <c r="I677" s="271"/>
    </row>
    <row r="678">
      <c r="A678" s="272"/>
      <c r="B678" s="128"/>
      <c r="C678" s="128"/>
      <c r="D678" s="128"/>
      <c r="E678" s="128"/>
      <c r="F678" s="128"/>
      <c r="G678" s="128"/>
      <c r="H678" s="128"/>
      <c r="I678" s="271"/>
    </row>
    <row r="679">
      <c r="A679" s="272"/>
      <c r="B679" s="128"/>
      <c r="C679" s="128"/>
      <c r="D679" s="128"/>
      <c r="E679" s="128"/>
      <c r="F679" s="128"/>
      <c r="G679" s="128"/>
      <c r="H679" s="128"/>
      <c r="I679" s="271"/>
    </row>
    <row r="680">
      <c r="A680" s="272"/>
      <c r="B680" s="128"/>
      <c r="C680" s="128"/>
      <c r="D680" s="128"/>
      <c r="E680" s="128"/>
      <c r="F680" s="128"/>
      <c r="G680" s="128"/>
      <c r="H680" s="128"/>
      <c r="I680" s="271"/>
    </row>
    <row r="681">
      <c r="A681" s="272"/>
      <c r="B681" s="128"/>
      <c r="C681" s="128"/>
      <c r="D681" s="128"/>
      <c r="E681" s="128"/>
      <c r="F681" s="128"/>
      <c r="G681" s="128"/>
      <c r="H681" s="128"/>
      <c r="I681" s="271"/>
    </row>
    <row r="682">
      <c r="A682" s="272"/>
      <c r="B682" s="128"/>
      <c r="C682" s="128"/>
      <c r="D682" s="128"/>
      <c r="E682" s="128"/>
      <c r="F682" s="128"/>
      <c r="G682" s="128"/>
      <c r="H682" s="128"/>
      <c r="I682" s="271"/>
    </row>
    <row r="683">
      <c r="A683" s="272"/>
      <c r="B683" s="128"/>
      <c r="C683" s="128"/>
      <c r="D683" s="128"/>
      <c r="E683" s="128"/>
      <c r="F683" s="128"/>
      <c r="G683" s="128"/>
      <c r="H683" s="128"/>
      <c r="I683" s="271"/>
    </row>
    <row r="684">
      <c r="A684" s="272"/>
      <c r="B684" s="128"/>
      <c r="C684" s="128"/>
      <c r="D684" s="128"/>
      <c r="E684" s="128"/>
      <c r="F684" s="128"/>
      <c r="G684" s="128"/>
      <c r="H684" s="128"/>
      <c r="I684" s="271"/>
    </row>
    <row r="685">
      <c r="A685" s="272"/>
      <c r="B685" s="128"/>
      <c r="C685" s="128"/>
      <c r="D685" s="128"/>
      <c r="E685" s="128"/>
      <c r="F685" s="128"/>
      <c r="G685" s="128"/>
      <c r="H685" s="128"/>
      <c r="I685" s="271"/>
    </row>
    <row r="686">
      <c r="A686" s="272"/>
      <c r="B686" s="128"/>
      <c r="C686" s="128"/>
      <c r="D686" s="128"/>
      <c r="E686" s="128"/>
      <c r="F686" s="128"/>
      <c r="G686" s="128"/>
      <c r="H686" s="128"/>
      <c r="I686" s="271"/>
    </row>
    <row r="687">
      <c r="A687" s="272"/>
      <c r="B687" s="128"/>
      <c r="C687" s="128"/>
      <c r="D687" s="128"/>
      <c r="E687" s="128"/>
      <c r="F687" s="128"/>
      <c r="G687" s="128"/>
      <c r="H687" s="128"/>
      <c r="I687" s="271"/>
    </row>
    <row r="688">
      <c r="A688" s="272"/>
      <c r="B688" s="128"/>
      <c r="C688" s="128"/>
      <c r="D688" s="128"/>
      <c r="E688" s="128"/>
      <c r="F688" s="128"/>
      <c r="G688" s="128"/>
      <c r="H688" s="128"/>
      <c r="I688" s="271"/>
    </row>
    <row r="689">
      <c r="A689" s="272"/>
      <c r="B689" s="128"/>
      <c r="C689" s="128"/>
      <c r="D689" s="128"/>
      <c r="E689" s="128"/>
      <c r="F689" s="128"/>
      <c r="G689" s="128"/>
      <c r="H689" s="128"/>
      <c r="I689" s="271"/>
    </row>
    <row r="690">
      <c r="A690" s="272"/>
      <c r="B690" s="128"/>
      <c r="C690" s="128"/>
      <c r="D690" s="128"/>
      <c r="E690" s="128"/>
      <c r="F690" s="128"/>
      <c r="G690" s="128"/>
      <c r="H690" s="128"/>
      <c r="I690" s="271"/>
    </row>
    <row r="691">
      <c r="A691" s="272"/>
      <c r="B691" s="128"/>
      <c r="C691" s="128"/>
      <c r="D691" s="128"/>
      <c r="E691" s="128"/>
      <c r="F691" s="128"/>
      <c r="G691" s="128"/>
      <c r="H691" s="128"/>
      <c r="I691" s="271"/>
    </row>
    <row r="692">
      <c r="A692" s="272"/>
      <c r="B692" s="128"/>
      <c r="C692" s="128"/>
      <c r="D692" s="128"/>
      <c r="E692" s="128"/>
      <c r="F692" s="128"/>
      <c r="G692" s="128"/>
      <c r="H692" s="128"/>
      <c r="I692" s="271"/>
    </row>
    <row r="693">
      <c r="A693" s="272"/>
      <c r="B693" s="128"/>
      <c r="C693" s="128"/>
      <c r="D693" s="128"/>
      <c r="E693" s="128"/>
      <c r="F693" s="128"/>
      <c r="G693" s="128"/>
      <c r="H693" s="128"/>
      <c r="I693" s="271"/>
    </row>
    <row r="694">
      <c r="A694" s="272"/>
      <c r="B694" s="128"/>
      <c r="C694" s="128"/>
      <c r="D694" s="128"/>
      <c r="E694" s="128"/>
      <c r="F694" s="128"/>
      <c r="G694" s="128"/>
      <c r="H694" s="128"/>
      <c r="I694" s="271"/>
    </row>
    <row r="695">
      <c r="A695" s="272"/>
      <c r="B695" s="128"/>
      <c r="C695" s="128"/>
      <c r="D695" s="128"/>
      <c r="E695" s="128"/>
      <c r="F695" s="128"/>
      <c r="G695" s="128"/>
      <c r="H695" s="128"/>
      <c r="I695" s="271"/>
    </row>
    <row r="696">
      <c r="A696" s="272"/>
      <c r="B696" s="128"/>
      <c r="C696" s="128"/>
      <c r="D696" s="128"/>
      <c r="E696" s="128"/>
      <c r="F696" s="128"/>
      <c r="G696" s="128"/>
      <c r="H696" s="128"/>
      <c r="I696" s="271"/>
    </row>
    <row r="697">
      <c r="A697" s="272"/>
      <c r="B697" s="128"/>
      <c r="C697" s="128"/>
      <c r="D697" s="128"/>
      <c r="E697" s="128"/>
      <c r="F697" s="128"/>
      <c r="G697" s="128"/>
      <c r="H697" s="128"/>
      <c r="I697" s="271"/>
    </row>
    <row r="698">
      <c r="A698" s="272"/>
      <c r="B698" s="128"/>
      <c r="C698" s="128"/>
      <c r="D698" s="128"/>
      <c r="E698" s="128"/>
      <c r="F698" s="128"/>
      <c r="G698" s="128"/>
      <c r="H698" s="128"/>
      <c r="I698" s="271"/>
    </row>
    <row r="699">
      <c r="A699" s="272"/>
      <c r="B699" s="128"/>
      <c r="C699" s="128"/>
      <c r="D699" s="128"/>
      <c r="E699" s="128"/>
      <c r="F699" s="128"/>
      <c r="G699" s="128"/>
      <c r="H699" s="128"/>
      <c r="I699" s="271"/>
    </row>
    <row r="700">
      <c r="A700" s="272"/>
      <c r="B700" s="128"/>
      <c r="C700" s="128"/>
      <c r="D700" s="128"/>
      <c r="E700" s="128"/>
      <c r="F700" s="128"/>
      <c r="G700" s="128"/>
      <c r="H700" s="128"/>
      <c r="I700" s="271"/>
    </row>
    <row r="701">
      <c r="A701" s="272"/>
      <c r="B701" s="128"/>
      <c r="C701" s="128"/>
      <c r="D701" s="128"/>
      <c r="E701" s="128"/>
      <c r="F701" s="128"/>
      <c r="G701" s="128"/>
      <c r="H701" s="128"/>
      <c r="I701" s="271"/>
    </row>
    <row r="702">
      <c r="A702" s="272"/>
      <c r="B702" s="128"/>
      <c r="C702" s="128"/>
      <c r="D702" s="128"/>
      <c r="E702" s="128"/>
      <c r="F702" s="128"/>
      <c r="G702" s="128"/>
      <c r="H702" s="128"/>
      <c r="I702" s="271"/>
    </row>
    <row r="703">
      <c r="A703" s="272"/>
      <c r="B703" s="128"/>
      <c r="C703" s="128"/>
      <c r="D703" s="128"/>
      <c r="E703" s="128"/>
      <c r="F703" s="128"/>
      <c r="G703" s="128"/>
      <c r="H703" s="128"/>
      <c r="I703" s="271"/>
    </row>
    <row r="704">
      <c r="A704" s="272"/>
      <c r="B704" s="128"/>
      <c r="C704" s="128"/>
      <c r="D704" s="128"/>
      <c r="E704" s="128"/>
      <c r="F704" s="128"/>
      <c r="G704" s="128"/>
      <c r="H704" s="128"/>
      <c r="I704" s="271"/>
    </row>
    <row r="705">
      <c r="A705" s="272"/>
      <c r="B705" s="128"/>
      <c r="C705" s="128"/>
      <c r="D705" s="128"/>
      <c r="E705" s="128"/>
      <c r="F705" s="128"/>
      <c r="G705" s="128"/>
      <c r="H705" s="128"/>
      <c r="I705" s="271"/>
    </row>
    <row r="706">
      <c r="A706" s="272"/>
      <c r="B706" s="128"/>
      <c r="C706" s="128"/>
      <c r="D706" s="128"/>
      <c r="E706" s="128"/>
      <c r="F706" s="128"/>
      <c r="G706" s="128"/>
      <c r="H706" s="128"/>
      <c r="I706" s="271"/>
    </row>
    <row r="707">
      <c r="A707" s="272"/>
      <c r="B707" s="128"/>
      <c r="C707" s="128"/>
      <c r="D707" s="128"/>
      <c r="E707" s="128"/>
      <c r="F707" s="128"/>
      <c r="G707" s="128"/>
      <c r="H707" s="128"/>
      <c r="I707" s="271"/>
    </row>
    <row r="708">
      <c r="A708" s="272"/>
      <c r="B708" s="128"/>
      <c r="C708" s="128"/>
      <c r="D708" s="128"/>
      <c r="E708" s="128"/>
      <c r="F708" s="128"/>
      <c r="G708" s="128"/>
      <c r="H708" s="128"/>
      <c r="I708" s="271"/>
    </row>
    <row r="709">
      <c r="A709" s="272"/>
      <c r="B709" s="128"/>
      <c r="C709" s="128"/>
      <c r="D709" s="128"/>
      <c r="E709" s="128"/>
      <c r="F709" s="128"/>
      <c r="G709" s="128"/>
      <c r="H709" s="128"/>
      <c r="I709" s="271"/>
    </row>
    <row r="710">
      <c r="A710" s="272"/>
      <c r="B710" s="128"/>
      <c r="C710" s="128"/>
      <c r="D710" s="128"/>
      <c r="E710" s="128"/>
      <c r="F710" s="128"/>
      <c r="G710" s="128"/>
      <c r="H710" s="128"/>
      <c r="I710" s="271"/>
    </row>
    <row r="711">
      <c r="A711" s="272"/>
      <c r="B711" s="128"/>
      <c r="C711" s="128"/>
      <c r="D711" s="128"/>
      <c r="E711" s="128"/>
      <c r="F711" s="128"/>
      <c r="G711" s="128"/>
      <c r="H711" s="128"/>
      <c r="I711" s="271"/>
    </row>
    <row r="712">
      <c r="A712" s="272"/>
      <c r="B712" s="128"/>
      <c r="C712" s="128"/>
      <c r="D712" s="128"/>
      <c r="E712" s="128"/>
      <c r="F712" s="128"/>
      <c r="G712" s="128"/>
      <c r="H712" s="128"/>
      <c r="I712" s="271"/>
    </row>
    <row r="713">
      <c r="A713" s="272"/>
      <c r="B713" s="128"/>
      <c r="C713" s="128"/>
      <c r="D713" s="128"/>
      <c r="E713" s="128"/>
      <c r="F713" s="128"/>
      <c r="G713" s="128"/>
      <c r="H713" s="128"/>
      <c r="I713" s="271"/>
    </row>
    <row r="714">
      <c r="A714" s="272"/>
      <c r="B714" s="128"/>
      <c r="C714" s="128"/>
      <c r="D714" s="128"/>
      <c r="E714" s="128"/>
      <c r="F714" s="128"/>
      <c r="G714" s="128"/>
      <c r="H714" s="128"/>
      <c r="I714" s="271"/>
    </row>
    <row r="715">
      <c r="A715" s="272"/>
      <c r="B715" s="128"/>
      <c r="C715" s="128"/>
      <c r="D715" s="128"/>
      <c r="E715" s="128"/>
      <c r="F715" s="128"/>
      <c r="G715" s="128"/>
      <c r="H715" s="128"/>
      <c r="I715" s="271"/>
    </row>
    <row r="716">
      <c r="A716" s="272"/>
      <c r="B716" s="128"/>
      <c r="C716" s="128"/>
      <c r="D716" s="128"/>
      <c r="E716" s="128"/>
      <c r="F716" s="128"/>
      <c r="G716" s="128"/>
      <c r="H716" s="128"/>
      <c r="I716" s="271"/>
    </row>
    <row r="717">
      <c r="A717" s="272"/>
      <c r="B717" s="128"/>
      <c r="C717" s="128"/>
      <c r="D717" s="128"/>
      <c r="E717" s="128"/>
      <c r="F717" s="128"/>
      <c r="G717" s="128"/>
      <c r="H717" s="128"/>
      <c r="I717" s="271"/>
    </row>
    <row r="718">
      <c r="A718" s="272"/>
      <c r="B718" s="128"/>
      <c r="C718" s="128"/>
      <c r="D718" s="128"/>
      <c r="E718" s="128"/>
      <c r="F718" s="128"/>
      <c r="G718" s="128"/>
      <c r="H718" s="128"/>
      <c r="I718" s="271"/>
    </row>
    <row r="719">
      <c r="A719" s="272"/>
      <c r="B719" s="128"/>
      <c r="C719" s="128"/>
      <c r="D719" s="128"/>
      <c r="E719" s="128"/>
      <c r="F719" s="128"/>
      <c r="G719" s="128"/>
      <c r="H719" s="128"/>
      <c r="I719" s="271"/>
    </row>
    <row r="720">
      <c r="A720" s="272"/>
      <c r="B720" s="128"/>
      <c r="C720" s="128"/>
      <c r="D720" s="128"/>
      <c r="E720" s="128"/>
      <c r="F720" s="128"/>
      <c r="G720" s="128"/>
      <c r="H720" s="128"/>
      <c r="I720" s="271"/>
    </row>
    <row r="721">
      <c r="A721" s="272"/>
      <c r="B721" s="128"/>
      <c r="C721" s="128"/>
      <c r="D721" s="128"/>
      <c r="E721" s="128"/>
      <c r="F721" s="128"/>
      <c r="G721" s="128"/>
      <c r="H721" s="128"/>
      <c r="I721" s="271"/>
    </row>
    <row r="722">
      <c r="A722" s="272"/>
      <c r="B722" s="128"/>
      <c r="C722" s="128"/>
      <c r="D722" s="128"/>
      <c r="E722" s="128"/>
      <c r="F722" s="128"/>
      <c r="G722" s="128"/>
      <c r="H722" s="128"/>
      <c r="I722" s="271"/>
    </row>
    <row r="723">
      <c r="A723" s="272"/>
      <c r="B723" s="128"/>
      <c r="C723" s="128"/>
      <c r="D723" s="128"/>
      <c r="E723" s="128"/>
      <c r="F723" s="128"/>
      <c r="G723" s="128"/>
      <c r="H723" s="128"/>
      <c r="I723" s="271"/>
    </row>
    <row r="724">
      <c r="A724" s="272"/>
      <c r="B724" s="128"/>
      <c r="C724" s="128"/>
      <c r="D724" s="128"/>
      <c r="E724" s="128"/>
      <c r="F724" s="128"/>
      <c r="G724" s="128"/>
      <c r="H724" s="128"/>
      <c r="I724" s="271"/>
    </row>
    <row r="725">
      <c r="A725" s="272"/>
      <c r="B725" s="128"/>
      <c r="C725" s="128"/>
      <c r="D725" s="128"/>
      <c r="E725" s="128"/>
      <c r="F725" s="128"/>
      <c r="G725" s="128"/>
      <c r="H725" s="128"/>
      <c r="I725" s="271"/>
    </row>
    <row r="726">
      <c r="A726" s="272"/>
      <c r="B726" s="128"/>
      <c r="C726" s="128"/>
      <c r="D726" s="128"/>
      <c r="E726" s="128"/>
      <c r="F726" s="128"/>
      <c r="G726" s="128"/>
      <c r="H726" s="128"/>
      <c r="I726" s="271"/>
    </row>
    <row r="727">
      <c r="A727" s="272"/>
      <c r="B727" s="128"/>
      <c r="C727" s="128"/>
      <c r="D727" s="128"/>
      <c r="E727" s="128"/>
      <c r="F727" s="128"/>
      <c r="G727" s="128"/>
      <c r="H727" s="128"/>
      <c r="I727" s="271"/>
    </row>
    <row r="728">
      <c r="A728" s="272"/>
      <c r="B728" s="128"/>
      <c r="C728" s="128"/>
      <c r="D728" s="128"/>
      <c r="E728" s="128"/>
      <c r="F728" s="128"/>
      <c r="G728" s="128"/>
      <c r="H728" s="128"/>
      <c r="I728" s="271"/>
    </row>
    <row r="729">
      <c r="A729" s="272"/>
      <c r="B729" s="128"/>
      <c r="C729" s="128"/>
      <c r="D729" s="128"/>
      <c r="E729" s="128"/>
      <c r="F729" s="128"/>
      <c r="G729" s="128"/>
      <c r="H729" s="128"/>
      <c r="I729" s="271"/>
    </row>
    <row r="730">
      <c r="A730" s="272"/>
      <c r="B730" s="128"/>
      <c r="C730" s="128"/>
      <c r="D730" s="128"/>
      <c r="E730" s="128"/>
      <c r="F730" s="128"/>
      <c r="G730" s="128"/>
      <c r="H730" s="128"/>
      <c r="I730" s="271"/>
    </row>
    <row r="731">
      <c r="A731" s="272"/>
      <c r="B731" s="128"/>
      <c r="C731" s="128"/>
      <c r="D731" s="128"/>
      <c r="E731" s="128"/>
      <c r="F731" s="128"/>
      <c r="G731" s="128"/>
      <c r="H731" s="128"/>
      <c r="I731" s="271"/>
    </row>
    <row r="732">
      <c r="A732" s="272"/>
      <c r="B732" s="128"/>
      <c r="C732" s="128"/>
      <c r="D732" s="128"/>
      <c r="E732" s="128"/>
      <c r="F732" s="128"/>
      <c r="G732" s="128"/>
      <c r="H732" s="128"/>
      <c r="I732" s="271"/>
    </row>
    <row r="733">
      <c r="A733" s="272"/>
      <c r="B733" s="128"/>
      <c r="C733" s="128"/>
      <c r="D733" s="128"/>
      <c r="E733" s="128"/>
      <c r="F733" s="128"/>
      <c r="G733" s="128"/>
      <c r="H733" s="128"/>
      <c r="I733" s="271"/>
    </row>
    <row r="734">
      <c r="A734" s="272"/>
      <c r="B734" s="128"/>
      <c r="C734" s="128"/>
      <c r="D734" s="128"/>
      <c r="E734" s="128"/>
      <c r="F734" s="128"/>
      <c r="G734" s="128"/>
      <c r="H734" s="128"/>
      <c r="I734" s="271"/>
    </row>
    <row r="735">
      <c r="A735" s="272"/>
      <c r="B735" s="128"/>
      <c r="C735" s="128"/>
      <c r="D735" s="128"/>
      <c r="E735" s="128"/>
      <c r="F735" s="128"/>
      <c r="G735" s="128"/>
      <c r="H735" s="128"/>
      <c r="I735" s="271"/>
    </row>
    <row r="736">
      <c r="A736" s="272"/>
      <c r="B736" s="128"/>
      <c r="C736" s="128"/>
      <c r="D736" s="128"/>
      <c r="E736" s="128"/>
      <c r="F736" s="128"/>
      <c r="G736" s="128"/>
      <c r="H736" s="128"/>
      <c r="I736" s="271"/>
    </row>
    <row r="737">
      <c r="A737" s="272"/>
      <c r="B737" s="128"/>
      <c r="C737" s="128"/>
      <c r="D737" s="128"/>
      <c r="E737" s="128"/>
      <c r="F737" s="128"/>
      <c r="G737" s="128"/>
      <c r="H737" s="128"/>
      <c r="I737" s="271"/>
    </row>
    <row r="738">
      <c r="A738" s="272"/>
      <c r="B738" s="128"/>
      <c r="C738" s="128"/>
      <c r="D738" s="128"/>
      <c r="E738" s="128"/>
      <c r="F738" s="128"/>
      <c r="G738" s="128"/>
      <c r="H738" s="128"/>
      <c r="I738" s="271"/>
    </row>
    <row r="739">
      <c r="A739" s="272"/>
      <c r="B739" s="128"/>
      <c r="C739" s="128"/>
      <c r="D739" s="128"/>
      <c r="E739" s="128"/>
      <c r="F739" s="128"/>
      <c r="G739" s="128"/>
      <c r="H739" s="128"/>
      <c r="I739" s="271"/>
    </row>
    <row r="740">
      <c r="A740" s="272"/>
      <c r="B740" s="128"/>
      <c r="C740" s="128"/>
      <c r="D740" s="128"/>
      <c r="E740" s="128"/>
      <c r="F740" s="128"/>
      <c r="G740" s="128"/>
      <c r="H740" s="128"/>
      <c r="I740" s="271"/>
    </row>
    <row r="741">
      <c r="A741" s="272"/>
      <c r="B741" s="128"/>
      <c r="C741" s="128"/>
      <c r="D741" s="128"/>
      <c r="E741" s="128"/>
      <c r="F741" s="128"/>
      <c r="G741" s="128"/>
      <c r="H741" s="128"/>
      <c r="I741" s="271"/>
    </row>
    <row r="742">
      <c r="A742" s="272"/>
      <c r="B742" s="128"/>
      <c r="C742" s="128"/>
      <c r="D742" s="128"/>
      <c r="E742" s="128"/>
      <c r="F742" s="128"/>
      <c r="G742" s="128"/>
      <c r="H742" s="128"/>
      <c r="I742" s="271"/>
    </row>
    <row r="743">
      <c r="A743" s="272"/>
      <c r="B743" s="128"/>
      <c r="C743" s="128"/>
      <c r="D743" s="128"/>
      <c r="E743" s="128"/>
      <c r="F743" s="128"/>
      <c r="G743" s="128"/>
      <c r="H743" s="128"/>
      <c r="I743" s="271"/>
    </row>
    <row r="744">
      <c r="A744" s="272"/>
      <c r="B744" s="128"/>
      <c r="C744" s="128"/>
      <c r="D744" s="128"/>
      <c r="E744" s="128"/>
      <c r="F744" s="128"/>
      <c r="G744" s="128"/>
      <c r="H744" s="128"/>
      <c r="I744" s="271"/>
    </row>
    <row r="745">
      <c r="A745" s="272"/>
      <c r="B745" s="128"/>
      <c r="C745" s="128"/>
      <c r="D745" s="128"/>
      <c r="E745" s="128"/>
      <c r="F745" s="128"/>
      <c r="G745" s="128"/>
      <c r="H745" s="128"/>
      <c r="I745" s="271"/>
    </row>
    <row r="746">
      <c r="A746" s="272"/>
      <c r="B746" s="128"/>
      <c r="C746" s="128"/>
      <c r="D746" s="128"/>
      <c r="E746" s="128"/>
      <c r="F746" s="128"/>
      <c r="G746" s="128"/>
      <c r="H746" s="128"/>
      <c r="I746" s="271"/>
    </row>
    <row r="747">
      <c r="A747" s="272"/>
      <c r="B747" s="128"/>
      <c r="C747" s="128"/>
      <c r="D747" s="128"/>
      <c r="E747" s="128"/>
      <c r="F747" s="128"/>
      <c r="G747" s="128"/>
      <c r="H747" s="128"/>
      <c r="I747" s="271"/>
    </row>
    <row r="748">
      <c r="A748" s="272"/>
      <c r="B748" s="128"/>
      <c r="C748" s="128"/>
      <c r="D748" s="128"/>
      <c r="E748" s="128"/>
      <c r="F748" s="128"/>
      <c r="G748" s="128"/>
      <c r="H748" s="128"/>
      <c r="I748" s="271"/>
    </row>
    <row r="749">
      <c r="A749" s="272"/>
      <c r="B749" s="128"/>
      <c r="C749" s="128"/>
      <c r="D749" s="128"/>
      <c r="E749" s="128"/>
      <c r="F749" s="128"/>
      <c r="G749" s="128"/>
      <c r="H749" s="128"/>
      <c r="I749" s="271"/>
    </row>
    <row r="750">
      <c r="A750" s="272"/>
      <c r="B750" s="128"/>
      <c r="C750" s="128"/>
      <c r="D750" s="128"/>
      <c r="E750" s="128"/>
      <c r="F750" s="128"/>
      <c r="G750" s="128"/>
      <c r="H750" s="128"/>
      <c r="I750" s="271"/>
    </row>
    <row r="751">
      <c r="A751" s="272"/>
      <c r="B751" s="128"/>
      <c r="C751" s="128"/>
      <c r="D751" s="128"/>
      <c r="E751" s="128"/>
      <c r="F751" s="128"/>
      <c r="G751" s="128"/>
      <c r="H751" s="128"/>
      <c r="I751" s="271"/>
    </row>
    <row r="752">
      <c r="A752" s="272"/>
      <c r="B752" s="128"/>
      <c r="C752" s="128"/>
      <c r="D752" s="128"/>
      <c r="E752" s="128"/>
      <c r="F752" s="128"/>
      <c r="G752" s="128"/>
      <c r="H752" s="128"/>
      <c r="I752" s="271"/>
    </row>
    <row r="753">
      <c r="A753" s="272"/>
      <c r="B753" s="128"/>
      <c r="C753" s="128"/>
      <c r="D753" s="128"/>
      <c r="E753" s="128"/>
      <c r="F753" s="128"/>
      <c r="G753" s="128"/>
      <c r="H753" s="128"/>
      <c r="I753" s="271"/>
    </row>
    <row r="754">
      <c r="A754" s="272"/>
      <c r="B754" s="128"/>
      <c r="C754" s="128"/>
      <c r="D754" s="128"/>
      <c r="E754" s="128"/>
      <c r="F754" s="128"/>
      <c r="G754" s="128"/>
      <c r="H754" s="128"/>
      <c r="I754" s="271"/>
    </row>
    <row r="755">
      <c r="A755" s="272"/>
      <c r="B755" s="128"/>
      <c r="C755" s="128"/>
      <c r="D755" s="128"/>
      <c r="E755" s="128"/>
      <c r="F755" s="128"/>
      <c r="G755" s="128"/>
      <c r="H755" s="128"/>
      <c r="I755" s="271"/>
    </row>
    <row r="756">
      <c r="A756" s="272"/>
      <c r="B756" s="128"/>
      <c r="C756" s="128"/>
      <c r="D756" s="128"/>
      <c r="E756" s="128"/>
      <c r="F756" s="128"/>
      <c r="G756" s="128"/>
      <c r="H756" s="128"/>
      <c r="I756" s="271"/>
    </row>
    <row r="757">
      <c r="A757" s="272"/>
      <c r="B757" s="128"/>
      <c r="C757" s="128"/>
      <c r="D757" s="128"/>
      <c r="E757" s="128"/>
      <c r="F757" s="128"/>
      <c r="G757" s="128"/>
      <c r="H757" s="128"/>
      <c r="I757" s="271"/>
    </row>
    <row r="758">
      <c r="A758" s="272"/>
      <c r="B758" s="128"/>
      <c r="C758" s="128"/>
      <c r="D758" s="128"/>
      <c r="E758" s="128"/>
      <c r="F758" s="128"/>
      <c r="G758" s="128"/>
      <c r="H758" s="128"/>
      <c r="I758" s="271"/>
    </row>
    <row r="759">
      <c r="A759" s="272"/>
      <c r="B759" s="128"/>
      <c r="C759" s="128"/>
      <c r="D759" s="128"/>
      <c r="E759" s="128"/>
      <c r="F759" s="128"/>
      <c r="G759" s="128"/>
      <c r="H759" s="128"/>
      <c r="I759" s="271"/>
    </row>
    <row r="760">
      <c r="A760" s="272"/>
      <c r="B760" s="128"/>
      <c r="C760" s="128"/>
      <c r="D760" s="128"/>
      <c r="E760" s="128"/>
      <c r="F760" s="128"/>
      <c r="G760" s="128"/>
      <c r="H760" s="128"/>
      <c r="I760" s="271"/>
    </row>
    <row r="761">
      <c r="A761" s="272"/>
      <c r="B761" s="128"/>
      <c r="C761" s="128"/>
      <c r="D761" s="128"/>
      <c r="E761" s="128"/>
      <c r="F761" s="128"/>
      <c r="G761" s="128"/>
      <c r="H761" s="128"/>
      <c r="I761" s="271"/>
    </row>
    <row r="762">
      <c r="A762" s="272"/>
      <c r="B762" s="128"/>
      <c r="C762" s="128"/>
      <c r="D762" s="128"/>
      <c r="E762" s="128"/>
      <c r="F762" s="128"/>
      <c r="G762" s="128"/>
      <c r="H762" s="128"/>
      <c r="I762" s="271"/>
    </row>
    <row r="763">
      <c r="A763" s="272"/>
      <c r="B763" s="128"/>
      <c r="C763" s="128"/>
      <c r="D763" s="128"/>
      <c r="E763" s="128"/>
      <c r="F763" s="128"/>
      <c r="G763" s="128"/>
      <c r="H763" s="128"/>
      <c r="I763" s="271"/>
    </row>
    <row r="764">
      <c r="A764" s="272"/>
      <c r="B764" s="128"/>
      <c r="C764" s="128"/>
      <c r="D764" s="128"/>
      <c r="E764" s="128"/>
      <c r="F764" s="128"/>
      <c r="G764" s="128"/>
      <c r="H764" s="128"/>
      <c r="I764" s="271"/>
    </row>
    <row r="765">
      <c r="A765" s="272"/>
      <c r="B765" s="128"/>
      <c r="C765" s="128"/>
      <c r="D765" s="128"/>
      <c r="E765" s="128"/>
      <c r="F765" s="128"/>
      <c r="G765" s="128"/>
      <c r="H765" s="128"/>
      <c r="I765" s="271"/>
    </row>
    <row r="766">
      <c r="A766" s="272"/>
      <c r="B766" s="128"/>
      <c r="C766" s="128"/>
      <c r="D766" s="128"/>
      <c r="E766" s="128"/>
      <c r="F766" s="128"/>
      <c r="G766" s="128"/>
      <c r="H766" s="128"/>
      <c r="I766" s="271"/>
    </row>
    <row r="767">
      <c r="A767" s="272"/>
      <c r="B767" s="128"/>
      <c r="C767" s="128"/>
      <c r="D767" s="128"/>
      <c r="E767" s="128"/>
      <c r="F767" s="128"/>
      <c r="G767" s="128"/>
      <c r="H767" s="128"/>
      <c r="I767" s="271"/>
    </row>
    <row r="768">
      <c r="A768" s="272"/>
      <c r="B768" s="128"/>
      <c r="C768" s="128"/>
      <c r="D768" s="128"/>
      <c r="E768" s="128"/>
      <c r="F768" s="128"/>
      <c r="G768" s="128"/>
      <c r="H768" s="128"/>
      <c r="I768" s="271"/>
    </row>
    <row r="769">
      <c r="A769" s="272"/>
      <c r="B769" s="128"/>
      <c r="C769" s="128"/>
      <c r="D769" s="128"/>
      <c r="E769" s="128"/>
      <c r="F769" s="128"/>
      <c r="G769" s="128"/>
      <c r="H769" s="128"/>
      <c r="I769" s="271"/>
    </row>
    <row r="770">
      <c r="A770" s="272"/>
      <c r="B770" s="128"/>
      <c r="C770" s="128"/>
      <c r="D770" s="128"/>
      <c r="E770" s="128"/>
      <c r="F770" s="128"/>
      <c r="G770" s="128"/>
      <c r="H770" s="128"/>
      <c r="I770" s="271"/>
    </row>
    <row r="771">
      <c r="A771" s="272"/>
      <c r="B771" s="128"/>
      <c r="C771" s="128"/>
      <c r="D771" s="128"/>
      <c r="E771" s="128"/>
      <c r="F771" s="128"/>
      <c r="G771" s="128"/>
      <c r="H771" s="128"/>
      <c r="I771" s="271"/>
    </row>
    <row r="772">
      <c r="A772" s="272"/>
      <c r="B772" s="128"/>
      <c r="C772" s="128"/>
      <c r="D772" s="128"/>
      <c r="E772" s="128"/>
      <c r="F772" s="128"/>
      <c r="G772" s="128"/>
      <c r="H772" s="128"/>
      <c r="I772" s="271"/>
    </row>
    <row r="773">
      <c r="A773" s="272"/>
      <c r="B773" s="128"/>
      <c r="C773" s="128"/>
      <c r="D773" s="128"/>
      <c r="E773" s="128"/>
      <c r="F773" s="128"/>
      <c r="G773" s="128"/>
      <c r="H773" s="128"/>
      <c r="I773" s="271"/>
    </row>
    <row r="774">
      <c r="A774" s="272"/>
      <c r="B774" s="128"/>
      <c r="C774" s="128"/>
      <c r="D774" s="128"/>
      <c r="E774" s="128"/>
      <c r="F774" s="128"/>
      <c r="G774" s="128"/>
      <c r="H774" s="128"/>
      <c r="I774" s="271"/>
    </row>
    <row r="775">
      <c r="A775" s="272"/>
      <c r="B775" s="128"/>
      <c r="C775" s="128"/>
      <c r="D775" s="128"/>
      <c r="E775" s="128"/>
      <c r="F775" s="128"/>
      <c r="G775" s="128"/>
      <c r="H775" s="128"/>
      <c r="I775" s="271"/>
    </row>
    <row r="776">
      <c r="A776" s="272"/>
      <c r="B776" s="128"/>
      <c r="C776" s="128"/>
      <c r="D776" s="128"/>
      <c r="E776" s="128"/>
      <c r="F776" s="128"/>
      <c r="G776" s="128"/>
      <c r="H776" s="128"/>
      <c r="I776" s="271"/>
    </row>
    <row r="777">
      <c r="A777" s="272"/>
      <c r="B777" s="128"/>
      <c r="C777" s="128"/>
      <c r="D777" s="128"/>
      <c r="E777" s="128"/>
      <c r="F777" s="128"/>
      <c r="G777" s="128"/>
      <c r="H777" s="128"/>
      <c r="I777" s="271"/>
    </row>
    <row r="778">
      <c r="A778" s="272"/>
      <c r="B778" s="128"/>
      <c r="C778" s="128"/>
      <c r="D778" s="128"/>
      <c r="E778" s="128"/>
      <c r="F778" s="128"/>
      <c r="G778" s="128"/>
      <c r="H778" s="128"/>
      <c r="I778" s="271"/>
    </row>
    <row r="779">
      <c r="A779" s="272"/>
      <c r="B779" s="128"/>
      <c r="C779" s="128"/>
      <c r="D779" s="128"/>
      <c r="E779" s="128"/>
      <c r="F779" s="128"/>
      <c r="G779" s="128"/>
      <c r="H779" s="128"/>
      <c r="I779" s="271"/>
    </row>
    <row r="780">
      <c r="A780" s="272"/>
      <c r="B780" s="128"/>
      <c r="C780" s="128"/>
      <c r="D780" s="128"/>
      <c r="E780" s="128"/>
      <c r="F780" s="128"/>
      <c r="G780" s="128"/>
      <c r="H780" s="128"/>
      <c r="I780" s="271"/>
    </row>
    <row r="781">
      <c r="A781" s="272"/>
      <c r="B781" s="128"/>
      <c r="C781" s="128"/>
      <c r="D781" s="128"/>
      <c r="E781" s="128"/>
      <c r="F781" s="128"/>
      <c r="G781" s="128"/>
      <c r="H781" s="128"/>
      <c r="I781" s="271"/>
    </row>
    <row r="782">
      <c r="A782" s="272"/>
      <c r="B782" s="128"/>
      <c r="C782" s="128"/>
      <c r="D782" s="128"/>
      <c r="E782" s="128"/>
      <c r="F782" s="128"/>
      <c r="G782" s="128"/>
      <c r="H782" s="128"/>
      <c r="I782" s="271"/>
    </row>
    <row r="783">
      <c r="A783" s="272"/>
      <c r="B783" s="128"/>
      <c r="C783" s="128"/>
      <c r="D783" s="128"/>
      <c r="E783" s="128"/>
      <c r="F783" s="128"/>
      <c r="G783" s="128"/>
      <c r="H783" s="128"/>
      <c r="I783" s="271"/>
    </row>
    <row r="784">
      <c r="A784" s="272"/>
      <c r="B784" s="128"/>
      <c r="C784" s="128"/>
      <c r="D784" s="128"/>
      <c r="E784" s="128"/>
      <c r="F784" s="128"/>
      <c r="G784" s="128"/>
      <c r="H784" s="128"/>
      <c r="I784" s="271"/>
    </row>
    <row r="785">
      <c r="A785" s="272"/>
      <c r="B785" s="128"/>
      <c r="C785" s="128"/>
      <c r="D785" s="128"/>
      <c r="E785" s="128"/>
      <c r="F785" s="128"/>
      <c r="G785" s="128"/>
      <c r="H785" s="128"/>
      <c r="I785" s="271"/>
    </row>
    <row r="786">
      <c r="A786" s="272"/>
      <c r="B786" s="128"/>
      <c r="C786" s="128"/>
      <c r="D786" s="128"/>
      <c r="E786" s="128"/>
      <c r="F786" s="128"/>
      <c r="G786" s="128"/>
      <c r="H786" s="128"/>
      <c r="I786" s="271"/>
    </row>
    <row r="787">
      <c r="A787" s="272"/>
      <c r="B787" s="128"/>
      <c r="C787" s="128"/>
      <c r="D787" s="128"/>
      <c r="E787" s="128"/>
      <c r="F787" s="128"/>
      <c r="G787" s="128"/>
      <c r="H787" s="128"/>
      <c r="I787" s="271"/>
    </row>
    <row r="788">
      <c r="A788" s="272"/>
      <c r="B788" s="128"/>
      <c r="C788" s="128"/>
      <c r="D788" s="128"/>
      <c r="E788" s="128"/>
      <c r="F788" s="128"/>
      <c r="G788" s="128"/>
      <c r="H788" s="128"/>
      <c r="I788" s="271"/>
    </row>
    <row r="789">
      <c r="A789" s="272"/>
      <c r="B789" s="128"/>
      <c r="C789" s="128"/>
      <c r="D789" s="128"/>
      <c r="E789" s="128"/>
      <c r="F789" s="128"/>
      <c r="G789" s="128"/>
      <c r="H789" s="128"/>
      <c r="I789" s="271"/>
    </row>
    <row r="790">
      <c r="A790" s="272"/>
      <c r="B790" s="128"/>
      <c r="C790" s="128"/>
      <c r="D790" s="128"/>
      <c r="E790" s="128"/>
      <c r="F790" s="128"/>
      <c r="G790" s="128"/>
      <c r="H790" s="128"/>
      <c r="I790" s="271"/>
    </row>
    <row r="791">
      <c r="A791" s="272"/>
      <c r="B791" s="128"/>
      <c r="C791" s="128"/>
      <c r="D791" s="128"/>
      <c r="E791" s="128"/>
      <c r="F791" s="128"/>
      <c r="G791" s="128"/>
      <c r="H791" s="128"/>
      <c r="I791" s="271"/>
    </row>
    <row r="792">
      <c r="A792" s="272"/>
      <c r="B792" s="128"/>
      <c r="C792" s="128"/>
      <c r="D792" s="128"/>
      <c r="E792" s="128"/>
      <c r="F792" s="128"/>
      <c r="G792" s="128"/>
      <c r="H792" s="128"/>
      <c r="I792" s="271"/>
    </row>
    <row r="793">
      <c r="A793" s="272"/>
      <c r="B793" s="128"/>
      <c r="C793" s="128"/>
      <c r="D793" s="128"/>
      <c r="E793" s="128"/>
      <c r="F793" s="128"/>
      <c r="G793" s="128"/>
      <c r="H793" s="128"/>
      <c r="I793" s="271"/>
    </row>
    <row r="794">
      <c r="A794" s="272"/>
      <c r="B794" s="128"/>
      <c r="C794" s="128"/>
      <c r="D794" s="128"/>
      <c r="E794" s="128"/>
      <c r="F794" s="128"/>
      <c r="G794" s="128"/>
      <c r="H794" s="128"/>
      <c r="I794" s="271"/>
    </row>
    <row r="795">
      <c r="A795" s="272"/>
      <c r="B795" s="128"/>
      <c r="C795" s="128"/>
      <c r="D795" s="128"/>
      <c r="E795" s="128"/>
      <c r="F795" s="128"/>
      <c r="G795" s="128"/>
      <c r="H795" s="128"/>
      <c r="I795" s="271"/>
    </row>
    <row r="796">
      <c r="A796" s="272"/>
      <c r="B796" s="128"/>
      <c r="C796" s="128"/>
      <c r="D796" s="128"/>
      <c r="E796" s="128"/>
      <c r="F796" s="128"/>
      <c r="G796" s="128"/>
      <c r="H796" s="128"/>
      <c r="I796" s="271"/>
    </row>
    <row r="797">
      <c r="A797" s="272"/>
      <c r="B797" s="128"/>
      <c r="C797" s="128"/>
      <c r="D797" s="128"/>
      <c r="E797" s="128"/>
      <c r="F797" s="128"/>
      <c r="G797" s="128"/>
      <c r="H797" s="128"/>
      <c r="I797" s="271"/>
    </row>
    <row r="798">
      <c r="A798" s="272"/>
      <c r="B798" s="128"/>
      <c r="C798" s="128"/>
      <c r="D798" s="128"/>
      <c r="E798" s="128"/>
      <c r="F798" s="128"/>
      <c r="G798" s="128"/>
      <c r="H798" s="128"/>
      <c r="I798" s="271"/>
    </row>
    <row r="799">
      <c r="A799" s="272"/>
      <c r="B799" s="128"/>
      <c r="C799" s="128"/>
      <c r="D799" s="128"/>
      <c r="E799" s="128"/>
      <c r="F799" s="128"/>
      <c r="G799" s="128"/>
      <c r="H799" s="128"/>
      <c r="I799" s="271"/>
    </row>
    <row r="800">
      <c r="A800" s="272"/>
      <c r="B800" s="128"/>
      <c r="C800" s="128"/>
      <c r="D800" s="128"/>
      <c r="E800" s="128"/>
      <c r="F800" s="128"/>
      <c r="G800" s="128"/>
      <c r="H800" s="128"/>
      <c r="I800" s="271"/>
    </row>
    <row r="801">
      <c r="A801" s="272"/>
      <c r="B801" s="128"/>
      <c r="C801" s="128"/>
      <c r="D801" s="128"/>
      <c r="E801" s="128"/>
      <c r="F801" s="128"/>
      <c r="G801" s="128"/>
      <c r="H801" s="128"/>
      <c r="I801" s="271"/>
    </row>
    <row r="802">
      <c r="A802" s="272"/>
      <c r="B802" s="128"/>
      <c r="C802" s="128"/>
      <c r="D802" s="128"/>
      <c r="E802" s="128"/>
      <c r="F802" s="128"/>
      <c r="G802" s="128"/>
      <c r="H802" s="128"/>
      <c r="I802" s="271"/>
    </row>
    <row r="803">
      <c r="A803" s="272"/>
      <c r="B803" s="128"/>
      <c r="C803" s="128"/>
      <c r="D803" s="128"/>
      <c r="E803" s="128"/>
      <c r="F803" s="128"/>
      <c r="G803" s="128"/>
      <c r="H803" s="128"/>
      <c r="I803" s="271"/>
    </row>
    <row r="804">
      <c r="A804" s="272"/>
      <c r="B804" s="128"/>
      <c r="C804" s="128"/>
      <c r="D804" s="128"/>
      <c r="E804" s="128"/>
      <c r="F804" s="128"/>
      <c r="G804" s="128"/>
      <c r="H804" s="128"/>
      <c r="I804" s="271"/>
    </row>
    <row r="805">
      <c r="A805" s="272"/>
      <c r="B805" s="128"/>
      <c r="C805" s="128"/>
      <c r="D805" s="128"/>
      <c r="E805" s="128"/>
      <c r="F805" s="128"/>
      <c r="G805" s="128"/>
      <c r="H805" s="128"/>
      <c r="I805" s="271"/>
    </row>
    <row r="806">
      <c r="A806" s="272"/>
      <c r="B806" s="128"/>
      <c r="C806" s="128"/>
      <c r="D806" s="128"/>
      <c r="E806" s="128"/>
      <c r="F806" s="128"/>
      <c r="G806" s="128"/>
      <c r="H806" s="128"/>
      <c r="I806" s="271"/>
    </row>
    <row r="807">
      <c r="A807" s="272"/>
      <c r="B807" s="128"/>
      <c r="C807" s="128"/>
      <c r="D807" s="128"/>
      <c r="E807" s="128"/>
      <c r="F807" s="128"/>
      <c r="G807" s="128"/>
      <c r="H807" s="128"/>
      <c r="I807" s="271"/>
    </row>
    <row r="808">
      <c r="A808" s="272"/>
      <c r="B808" s="128"/>
      <c r="C808" s="128"/>
      <c r="D808" s="128"/>
      <c r="E808" s="128"/>
      <c r="F808" s="128"/>
      <c r="G808" s="128"/>
      <c r="H808" s="128"/>
      <c r="I808" s="271"/>
    </row>
    <row r="809">
      <c r="A809" s="272"/>
      <c r="B809" s="128"/>
      <c r="C809" s="128"/>
      <c r="D809" s="128"/>
      <c r="E809" s="128"/>
      <c r="F809" s="128"/>
      <c r="G809" s="128"/>
      <c r="H809" s="128"/>
      <c r="I809" s="271"/>
    </row>
    <row r="810">
      <c r="A810" s="272"/>
      <c r="B810" s="128"/>
      <c r="C810" s="128"/>
      <c r="D810" s="128"/>
      <c r="E810" s="128"/>
      <c r="F810" s="128"/>
      <c r="G810" s="128"/>
      <c r="H810" s="128"/>
      <c r="I810" s="271"/>
    </row>
    <row r="811">
      <c r="A811" s="272"/>
      <c r="B811" s="128"/>
      <c r="C811" s="128"/>
      <c r="D811" s="128"/>
      <c r="E811" s="128"/>
      <c r="F811" s="128"/>
      <c r="G811" s="128"/>
      <c r="H811" s="128"/>
      <c r="I811" s="271"/>
    </row>
    <row r="812">
      <c r="A812" s="272"/>
      <c r="B812" s="128"/>
      <c r="C812" s="128"/>
      <c r="D812" s="128"/>
      <c r="E812" s="128"/>
      <c r="F812" s="128"/>
      <c r="G812" s="128"/>
      <c r="H812" s="128"/>
      <c r="I812" s="271"/>
    </row>
    <row r="813">
      <c r="A813" s="272"/>
      <c r="B813" s="128"/>
      <c r="C813" s="128"/>
      <c r="D813" s="128"/>
      <c r="E813" s="128"/>
      <c r="F813" s="128"/>
      <c r="G813" s="128"/>
      <c r="H813" s="128"/>
      <c r="I813" s="271"/>
    </row>
    <row r="814">
      <c r="A814" s="272"/>
      <c r="B814" s="128"/>
      <c r="C814" s="128"/>
      <c r="D814" s="128"/>
      <c r="E814" s="128"/>
      <c r="F814" s="128"/>
      <c r="G814" s="128"/>
      <c r="H814" s="128"/>
      <c r="I814" s="271"/>
    </row>
    <row r="815">
      <c r="A815" s="272"/>
      <c r="B815" s="128"/>
      <c r="C815" s="128"/>
      <c r="D815" s="128"/>
      <c r="E815" s="128"/>
      <c r="F815" s="128"/>
      <c r="G815" s="128"/>
      <c r="H815" s="128"/>
      <c r="I815" s="271"/>
    </row>
    <row r="816">
      <c r="A816" s="272"/>
      <c r="B816" s="128"/>
      <c r="C816" s="128"/>
      <c r="D816" s="128"/>
      <c r="E816" s="128"/>
      <c r="F816" s="128"/>
      <c r="G816" s="128"/>
      <c r="H816" s="128"/>
      <c r="I816" s="271"/>
    </row>
    <row r="817">
      <c r="A817" s="272"/>
      <c r="B817" s="128"/>
      <c r="C817" s="128"/>
      <c r="D817" s="128"/>
      <c r="E817" s="128"/>
      <c r="F817" s="128"/>
      <c r="G817" s="128"/>
      <c r="H817" s="128"/>
      <c r="I817" s="271"/>
    </row>
    <row r="818">
      <c r="A818" s="272"/>
      <c r="B818" s="128"/>
      <c r="C818" s="128"/>
      <c r="D818" s="128"/>
      <c r="E818" s="128"/>
      <c r="F818" s="128"/>
      <c r="G818" s="128"/>
      <c r="H818" s="128"/>
      <c r="I818" s="271"/>
    </row>
    <row r="819">
      <c r="A819" s="272"/>
      <c r="B819" s="128"/>
      <c r="C819" s="128"/>
      <c r="D819" s="128"/>
      <c r="E819" s="128"/>
      <c r="F819" s="128"/>
      <c r="G819" s="128"/>
      <c r="H819" s="128"/>
      <c r="I819" s="271"/>
    </row>
    <row r="820">
      <c r="A820" s="272"/>
      <c r="B820" s="128"/>
      <c r="C820" s="128"/>
      <c r="D820" s="128"/>
      <c r="E820" s="128"/>
      <c r="F820" s="128"/>
      <c r="G820" s="128"/>
      <c r="H820" s="128"/>
      <c r="I820" s="271"/>
    </row>
    <row r="821">
      <c r="A821" s="272"/>
      <c r="B821" s="128"/>
      <c r="C821" s="128"/>
      <c r="D821" s="128"/>
      <c r="E821" s="128"/>
      <c r="F821" s="128"/>
      <c r="G821" s="128"/>
      <c r="H821" s="128"/>
      <c r="I821" s="271"/>
    </row>
    <row r="822">
      <c r="A822" s="272"/>
      <c r="B822" s="128"/>
      <c r="C822" s="128"/>
      <c r="D822" s="128"/>
      <c r="E822" s="128"/>
      <c r="F822" s="128"/>
      <c r="G822" s="128"/>
      <c r="H822" s="128"/>
      <c r="I822" s="271"/>
    </row>
    <row r="823">
      <c r="A823" s="272"/>
      <c r="B823" s="128"/>
      <c r="C823" s="128"/>
      <c r="D823" s="128"/>
      <c r="E823" s="128"/>
      <c r="F823" s="128"/>
      <c r="G823" s="128"/>
      <c r="H823" s="128"/>
      <c r="I823" s="271"/>
    </row>
    <row r="824">
      <c r="A824" s="272"/>
      <c r="B824" s="128"/>
      <c r="C824" s="128"/>
      <c r="D824" s="128"/>
      <c r="E824" s="128"/>
      <c r="F824" s="128"/>
      <c r="G824" s="128"/>
      <c r="H824" s="128"/>
      <c r="I824" s="271"/>
    </row>
    <row r="825">
      <c r="A825" s="272"/>
      <c r="B825" s="128"/>
      <c r="C825" s="128"/>
      <c r="D825" s="128"/>
      <c r="E825" s="128"/>
      <c r="F825" s="128"/>
      <c r="G825" s="128"/>
      <c r="H825" s="128"/>
      <c r="I825" s="271"/>
    </row>
    <row r="826">
      <c r="A826" s="272"/>
      <c r="B826" s="128"/>
      <c r="C826" s="128"/>
      <c r="D826" s="128"/>
      <c r="E826" s="128"/>
      <c r="F826" s="128"/>
      <c r="G826" s="128"/>
      <c r="H826" s="128"/>
      <c r="I826" s="271"/>
    </row>
    <row r="827">
      <c r="A827" s="272"/>
      <c r="B827" s="128"/>
      <c r="C827" s="128"/>
      <c r="D827" s="128"/>
      <c r="E827" s="128"/>
      <c r="F827" s="128"/>
      <c r="G827" s="128"/>
      <c r="H827" s="128"/>
      <c r="I827" s="271"/>
    </row>
    <row r="828">
      <c r="A828" s="272"/>
      <c r="B828" s="128"/>
      <c r="C828" s="128"/>
      <c r="D828" s="128"/>
      <c r="E828" s="128"/>
      <c r="F828" s="128"/>
      <c r="G828" s="128"/>
      <c r="H828" s="128"/>
      <c r="I828" s="271"/>
    </row>
    <row r="829">
      <c r="A829" s="272"/>
      <c r="B829" s="128"/>
      <c r="C829" s="128"/>
      <c r="D829" s="128"/>
      <c r="E829" s="128"/>
      <c r="F829" s="128"/>
      <c r="G829" s="128"/>
      <c r="H829" s="128"/>
      <c r="I829" s="271"/>
    </row>
    <row r="830">
      <c r="A830" s="272"/>
      <c r="B830" s="128"/>
      <c r="C830" s="128"/>
      <c r="D830" s="128"/>
      <c r="E830" s="128"/>
      <c r="F830" s="128"/>
      <c r="G830" s="128"/>
      <c r="H830" s="128"/>
      <c r="I830" s="271"/>
    </row>
    <row r="831">
      <c r="A831" s="272"/>
      <c r="B831" s="128"/>
      <c r="C831" s="128"/>
      <c r="D831" s="128"/>
      <c r="E831" s="128"/>
      <c r="F831" s="128"/>
      <c r="G831" s="128"/>
      <c r="H831" s="128"/>
      <c r="I831" s="271"/>
    </row>
    <row r="832">
      <c r="A832" s="272"/>
      <c r="B832" s="128"/>
      <c r="C832" s="128"/>
      <c r="D832" s="128"/>
      <c r="E832" s="128"/>
      <c r="F832" s="128"/>
      <c r="G832" s="128"/>
      <c r="H832" s="128"/>
      <c r="I832" s="271"/>
    </row>
    <row r="833">
      <c r="A833" s="272"/>
      <c r="B833" s="128"/>
      <c r="C833" s="128"/>
      <c r="D833" s="128"/>
      <c r="E833" s="128"/>
      <c r="F833" s="128"/>
      <c r="G833" s="128"/>
      <c r="H833" s="128"/>
      <c r="I833" s="271"/>
    </row>
    <row r="834">
      <c r="A834" s="272"/>
      <c r="B834" s="128"/>
      <c r="C834" s="128"/>
      <c r="D834" s="128"/>
      <c r="E834" s="128"/>
      <c r="F834" s="128"/>
      <c r="G834" s="128"/>
      <c r="H834" s="128"/>
      <c r="I834" s="271"/>
    </row>
    <row r="835">
      <c r="A835" s="272"/>
      <c r="B835" s="128"/>
      <c r="C835" s="128"/>
      <c r="D835" s="128"/>
      <c r="E835" s="128"/>
      <c r="F835" s="128"/>
      <c r="G835" s="128"/>
      <c r="H835" s="128"/>
      <c r="I835" s="271"/>
    </row>
    <row r="836">
      <c r="A836" s="272"/>
      <c r="B836" s="128"/>
      <c r="C836" s="128"/>
      <c r="D836" s="128"/>
      <c r="E836" s="128"/>
      <c r="F836" s="128"/>
      <c r="G836" s="128"/>
      <c r="H836" s="128"/>
      <c r="I836" s="271"/>
    </row>
    <row r="837">
      <c r="A837" s="272"/>
      <c r="B837" s="128"/>
      <c r="C837" s="128"/>
      <c r="D837" s="128"/>
      <c r="E837" s="128"/>
      <c r="F837" s="128"/>
      <c r="G837" s="128"/>
      <c r="H837" s="128"/>
      <c r="I837" s="271"/>
    </row>
    <row r="838">
      <c r="A838" s="272"/>
      <c r="B838" s="128"/>
      <c r="C838" s="128"/>
      <c r="D838" s="128"/>
      <c r="E838" s="128"/>
      <c r="F838" s="128"/>
      <c r="G838" s="128"/>
      <c r="H838" s="128"/>
      <c r="I838" s="271"/>
    </row>
    <row r="839">
      <c r="A839" s="272"/>
      <c r="B839" s="128"/>
      <c r="C839" s="128"/>
      <c r="D839" s="128"/>
      <c r="E839" s="128"/>
      <c r="F839" s="128"/>
      <c r="G839" s="128"/>
      <c r="H839" s="128"/>
      <c r="I839" s="271"/>
    </row>
    <row r="840">
      <c r="A840" s="272"/>
      <c r="B840" s="128"/>
      <c r="C840" s="128"/>
      <c r="D840" s="128"/>
      <c r="E840" s="128"/>
      <c r="F840" s="128"/>
      <c r="G840" s="128"/>
      <c r="H840" s="128"/>
      <c r="I840" s="271"/>
    </row>
    <row r="841">
      <c r="A841" s="272"/>
      <c r="B841" s="128"/>
      <c r="C841" s="128"/>
      <c r="D841" s="128"/>
      <c r="E841" s="128"/>
      <c r="F841" s="128"/>
      <c r="G841" s="128"/>
      <c r="H841" s="128"/>
      <c r="I841" s="271"/>
    </row>
    <row r="842">
      <c r="A842" s="272"/>
      <c r="B842" s="128"/>
      <c r="C842" s="128"/>
      <c r="D842" s="128"/>
      <c r="E842" s="128"/>
      <c r="F842" s="128"/>
      <c r="G842" s="128"/>
      <c r="H842" s="128"/>
      <c r="I842" s="271"/>
    </row>
    <row r="843">
      <c r="A843" s="272"/>
      <c r="B843" s="128"/>
      <c r="C843" s="128"/>
      <c r="D843" s="128"/>
      <c r="E843" s="128"/>
      <c r="F843" s="128"/>
      <c r="G843" s="128"/>
      <c r="H843" s="128"/>
      <c r="I843" s="271"/>
    </row>
    <row r="844">
      <c r="A844" s="272"/>
      <c r="B844" s="128"/>
      <c r="C844" s="128"/>
      <c r="D844" s="128"/>
      <c r="E844" s="128"/>
      <c r="F844" s="128"/>
      <c r="G844" s="128"/>
      <c r="H844" s="128"/>
      <c r="I844" s="271"/>
    </row>
    <row r="845">
      <c r="A845" s="272"/>
      <c r="B845" s="128"/>
      <c r="C845" s="128"/>
      <c r="D845" s="128"/>
      <c r="E845" s="128"/>
      <c r="F845" s="128"/>
      <c r="G845" s="128"/>
      <c r="H845" s="128"/>
      <c r="I845" s="271"/>
    </row>
    <row r="846">
      <c r="A846" s="272"/>
      <c r="B846" s="128"/>
      <c r="C846" s="128"/>
      <c r="D846" s="128"/>
      <c r="E846" s="128"/>
      <c r="F846" s="128"/>
      <c r="G846" s="128"/>
      <c r="H846" s="128"/>
      <c r="I846" s="271"/>
    </row>
    <row r="847">
      <c r="A847" s="272"/>
      <c r="B847" s="128"/>
      <c r="C847" s="128"/>
      <c r="D847" s="128"/>
      <c r="E847" s="128"/>
      <c r="F847" s="128"/>
      <c r="G847" s="128"/>
      <c r="H847" s="128"/>
      <c r="I847" s="271"/>
    </row>
    <row r="848">
      <c r="A848" s="272"/>
      <c r="B848" s="128"/>
      <c r="C848" s="128"/>
      <c r="D848" s="128"/>
      <c r="E848" s="128"/>
      <c r="F848" s="128"/>
      <c r="G848" s="128"/>
      <c r="H848" s="128"/>
      <c r="I848" s="271"/>
    </row>
    <row r="849">
      <c r="A849" s="272"/>
      <c r="B849" s="128"/>
      <c r="C849" s="128"/>
      <c r="D849" s="128"/>
      <c r="E849" s="128"/>
      <c r="F849" s="128"/>
      <c r="G849" s="128"/>
      <c r="H849" s="128"/>
      <c r="I849" s="271"/>
    </row>
    <row r="850">
      <c r="A850" s="272"/>
      <c r="B850" s="128"/>
      <c r="C850" s="128"/>
      <c r="D850" s="128"/>
      <c r="E850" s="128"/>
      <c r="F850" s="128"/>
      <c r="G850" s="128"/>
      <c r="H850" s="128"/>
      <c r="I850" s="271"/>
    </row>
    <row r="851">
      <c r="A851" s="272"/>
      <c r="B851" s="128"/>
      <c r="C851" s="128"/>
      <c r="D851" s="128"/>
      <c r="E851" s="128"/>
      <c r="F851" s="128"/>
      <c r="G851" s="128"/>
      <c r="H851" s="128"/>
      <c r="I851" s="271"/>
    </row>
    <row r="852">
      <c r="A852" s="272"/>
      <c r="B852" s="128"/>
      <c r="C852" s="128"/>
      <c r="D852" s="128"/>
      <c r="E852" s="128"/>
      <c r="F852" s="128"/>
      <c r="G852" s="128"/>
      <c r="H852" s="128"/>
      <c r="I852" s="271"/>
    </row>
    <row r="853">
      <c r="A853" s="272"/>
      <c r="B853" s="128"/>
      <c r="C853" s="128"/>
      <c r="D853" s="128"/>
      <c r="E853" s="128"/>
      <c r="F853" s="128"/>
      <c r="G853" s="128"/>
      <c r="H853" s="128"/>
      <c r="I853" s="271"/>
    </row>
    <row r="854">
      <c r="A854" s="272"/>
      <c r="B854" s="128"/>
      <c r="C854" s="128"/>
      <c r="D854" s="128"/>
      <c r="E854" s="128"/>
      <c r="F854" s="128"/>
      <c r="G854" s="128"/>
      <c r="H854" s="128"/>
      <c r="I854" s="271"/>
    </row>
    <row r="855">
      <c r="A855" s="272"/>
      <c r="B855" s="128"/>
      <c r="C855" s="128"/>
      <c r="D855" s="128"/>
      <c r="E855" s="128"/>
      <c r="F855" s="128"/>
      <c r="G855" s="128"/>
      <c r="H855" s="128"/>
      <c r="I855" s="271"/>
    </row>
    <row r="856">
      <c r="A856" s="272"/>
      <c r="B856" s="128"/>
      <c r="C856" s="128"/>
      <c r="D856" s="128"/>
      <c r="E856" s="128"/>
      <c r="F856" s="128"/>
      <c r="G856" s="128"/>
      <c r="H856" s="128"/>
      <c r="I856" s="271"/>
    </row>
    <row r="857">
      <c r="A857" s="272"/>
      <c r="B857" s="128"/>
      <c r="C857" s="128"/>
      <c r="D857" s="128"/>
      <c r="E857" s="128"/>
      <c r="F857" s="128"/>
      <c r="G857" s="128"/>
      <c r="H857" s="128"/>
      <c r="I857" s="271"/>
    </row>
    <row r="858">
      <c r="A858" s="272"/>
      <c r="B858" s="128"/>
      <c r="C858" s="128"/>
      <c r="D858" s="128"/>
      <c r="E858" s="128"/>
      <c r="F858" s="128"/>
      <c r="G858" s="128"/>
      <c r="H858" s="128"/>
      <c r="I858" s="271"/>
    </row>
    <row r="859">
      <c r="A859" s="272"/>
      <c r="B859" s="128"/>
      <c r="C859" s="128"/>
      <c r="D859" s="128"/>
      <c r="E859" s="128"/>
      <c r="F859" s="128"/>
      <c r="G859" s="128"/>
      <c r="H859" s="128"/>
      <c r="I859" s="271"/>
    </row>
    <row r="860">
      <c r="A860" s="272"/>
      <c r="B860" s="128"/>
      <c r="C860" s="128"/>
      <c r="D860" s="128"/>
      <c r="E860" s="128"/>
      <c r="F860" s="128"/>
      <c r="G860" s="128"/>
      <c r="H860" s="128"/>
      <c r="I860" s="271"/>
    </row>
    <row r="861">
      <c r="A861" s="272"/>
      <c r="B861" s="128"/>
      <c r="C861" s="128"/>
      <c r="D861" s="128"/>
      <c r="E861" s="128"/>
      <c r="F861" s="128"/>
      <c r="G861" s="128"/>
      <c r="H861" s="128"/>
      <c r="I861" s="271"/>
    </row>
    <row r="862">
      <c r="A862" s="272"/>
      <c r="B862" s="128"/>
      <c r="C862" s="128"/>
      <c r="D862" s="128"/>
      <c r="E862" s="128"/>
      <c r="F862" s="128"/>
      <c r="G862" s="128"/>
      <c r="H862" s="128"/>
      <c r="I862" s="271"/>
    </row>
    <row r="863">
      <c r="A863" s="272"/>
      <c r="B863" s="128"/>
      <c r="C863" s="128"/>
      <c r="D863" s="128"/>
      <c r="E863" s="128"/>
      <c r="F863" s="128"/>
      <c r="G863" s="128"/>
      <c r="H863" s="128"/>
      <c r="I863" s="271"/>
    </row>
    <row r="864">
      <c r="A864" s="272"/>
      <c r="B864" s="128"/>
      <c r="C864" s="128"/>
      <c r="D864" s="128"/>
      <c r="E864" s="128"/>
      <c r="F864" s="128"/>
      <c r="G864" s="128"/>
      <c r="H864" s="128"/>
      <c r="I864" s="271"/>
    </row>
    <row r="865">
      <c r="A865" s="272"/>
      <c r="B865" s="128"/>
      <c r="C865" s="128"/>
      <c r="D865" s="128"/>
      <c r="E865" s="128"/>
      <c r="F865" s="128"/>
      <c r="G865" s="128"/>
      <c r="H865" s="128"/>
      <c r="I865" s="271"/>
    </row>
    <row r="866">
      <c r="A866" s="272"/>
      <c r="B866" s="128"/>
      <c r="C866" s="128"/>
      <c r="D866" s="128"/>
      <c r="E866" s="128"/>
      <c r="F866" s="128"/>
      <c r="G866" s="128"/>
      <c r="H866" s="128"/>
      <c r="I866" s="271"/>
    </row>
    <row r="867">
      <c r="A867" s="272"/>
      <c r="B867" s="128"/>
      <c r="C867" s="128"/>
      <c r="D867" s="128"/>
      <c r="E867" s="128"/>
      <c r="F867" s="128"/>
      <c r="G867" s="128"/>
      <c r="H867" s="128"/>
      <c r="I867" s="271"/>
    </row>
    <row r="868">
      <c r="A868" s="272"/>
      <c r="B868" s="128"/>
      <c r="C868" s="128"/>
      <c r="D868" s="128"/>
      <c r="E868" s="128"/>
      <c r="F868" s="128"/>
      <c r="G868" s="128"/>
      <c r="H868" s="128"/>
      <c r="I868" s="271"/>
    </row>
    <row r="869">
      <c r="A869" s="272"/>
      <c r="B869" s="128"/>
      <c r="C869" s="128"/>
      <c r="D869" s="128"/>
      <c r="E869" s="128"/>
      <c r="F869" s="128"/>
      <c r="G869" s="128"/>
      <c r="H869" s="128"/>
      <c r="I869" s="271"/>
    </row>
    <row r="870">
      <c r="A870" s="272"/>
      <c r="B870" s="128"/>
      <c r="C870" s="128"/>
      <c r="D870" s="128"/>
      <c r="E870" s="128"/>
      <c r="F870" s="128"/>
      <c r="G870" s="128"/>
      <c r="H870" s="128"/>
      <c r="I870" s="271"/>
    </row>
    <row r="871">
      <c r="A871" s="272"/>
      <c r="B871" s="128"/>
      <c r="C871" s="128"/>
      <c r="D871" s="128"/>
      <c r="E871" s="128"/>
      <c r="F871" s="128"/>
      <c r="G871" s="128"/>
      <c r="H871" s="128"/>
      <c r="I871" s="271"/>
    </row>
    <row r="872">
      <c r="A872" s="272"/>
      <c r="B872" s="128"/>
      <c r="C872" s="128"/>
      <c r="D872" s="128"/>
      <c r="E872" s="128"/>
      <c r="F872" s="128"/>
      <c r="G872" s="128"/>
      <c r="H872" s="128"/>
      <c r="I872" s="271"/>
    </row>
    <row r="873">
      <c r="A873" s="272"/>
      <c r="B873" s="128"/>
      <c r="C873" s="128"/>
      <c r="D873" s="128"/>
      <c r="E873" s="128"/>
      <c r="F873" s="128"/>
      <c r="G873" s="128"/>
      <c r="H873" s="128"/>
      <c r="I873" s="271"/>
    </row>
    <row r="874">
      <c r="A874" s="272"/>
      <c r="B874" s="128"/>
      <c r="C874" s="128"/>
      <c r="D874" s="128"/>
      <c r="E874" s="128"/>
      <c r="F874" s="128"/>
      <c r="G874" s="128"/>
      <c r="H874" s="128"/>
      <c r="I874" s="271"/>
    </row>
    <row r="875">
      <c r="A875" s="272"/>
      <c r="B875" s="128"/>
      <c r="C875" s="128"/>
      <c r="D875" s="128"/>
      <c r="E875" s="128"/>
      <c r="F875" s="128"/>
      <c r="G875" s="128"/>
      <c r="H875" s="128"/>
      <c r="I875" s="271"/>
    </row>
    <row r="876">
      <c r="A876" s="272"/>
      <c r="B876" s="128"/>
      <c r="C876" s="128"/>
      <c r="D876" s="128"/>
      <c r="E876" s="128"/>
      <c r="F876" s="128"/>
      <c r="G876" s="128"/>
      <c r="H876" s="128"/>
      <c r="I876" s="271"/>
    </row>
    <row r="877">
      <c r="A877" s="272"/>
      <c r="B877" s="128"/>
      <c r="C877" s="128"/>
      <c r="D877" s="128"/>
      <c r="E877" s="128"/>
      <c r="F877" s="128"/>
      <c r="G877" s="128"/>
      <c r="H877" s="128"/>
      <c r="I877" s="271"/>
    </row>
    <row r="878">
      <c r="A878" s="272"/>
      <c r="B878" s="128"/>
      <c r="C878" s="128"/>
      <c r="D878" s="128"/>
      <c r="E878" s="128"/>
      <c r="F878" s="128"/>
      <c r="G878" s="128"/>
      <c r="H878" s="128"/>
      <c r="I878" s="271"/>
    </row>
    <row r="879">
      <c r="A879" s="272"/>
      <c r="B879" s="128"/>
      <c r="C879" s="128"/>
      <c r="D879" s="128"/>
      <c r="E879" s="128"/>
      <c r="F879" s="128"/>
      <c r="G879" s="128"/>
      <c r="H879" s="128"/>
      <c r="I879" s="271"/>
    </row>
    <row r="880">
      <c r="A880" s="272"/>
      <c r="B880" s="128"/>
      <c r="C880" s="128"/>
      <c r="D880" s="128"/>
      <c r="E880" s="128"/>
      <c r="F880" s="128"/>
      <c r="G880" s="128"/>
      <c r="H880" s="128"/>
      <c r="I880" s="271"/>
    </row>
    <row r="881">
      <c r="A881" s="272"/>
      <c r="B881" s="128"/>
      <c r="C881" s="128"/>
      <c r="D881" s="128"/>
      <c r="E881" s="128"/>
      <c r="F881" s="128"/>
      <c r="G881" s="128"/>
      <c r="H881" s="128"/>
      <c r="I881" s="271"/>
    </row>
    <row r="882">
      <c r="A882" s="272"/>
      <c r="B882" s="128"/>
      <c r="C882" s="128"/>
      <c r="D882" s="128"/>
      <c r="E882" s="128"/>
      <c r="F882" s="128"/>
      <c r="G882" s="128"/>
      <c r="H882" s="128"/>
      <c r="I882" s="271"/>
    </row>
    <row r="883">
      <c r="A883" s="272"/>
      <c r="B883" s="128"/>
      <c r="C883" s="128"/>
      <c r="D883" s="128"/>
      <c r="E883" s="128"/>
      <c r="F883" s="128"/>
      <c r="G883" s="128"/>
      <c r="H883" s="128"/>
      <c r="I883" s="271"/>
    </row>
    <row r="884">
      <c r="A884" s="272"/>
      <c r="B884" s="128"/>
      <c r="C884" s="128"/>
      <c r="D884" s="128"/>
      <c r="E884" s="128"/>
      <c r="F884" s="128"/>
      <c r="G884" s="128"/>
      <c r="H884" s="128"/>
      <c r="I884" s="271"/>
    </row>
    <row r="885">
      <c r="A885" s="272"/>
      <c r="B885" s="128"/>
      <c r="C885" s="128"/>
      <c r="D885" s="128"/>
      <c r="E885" s="128"/>
      <c r="F885" s="128"/>
      <c r="G885" s="128"/>
      <c r="H885" s="128"/>
      <c r="I885" s="271"/>
    </row>
    <row r="886">
      <c r="A886" s="272"/>
      <c r="B886" s="128"/>
      <c r="C886" s="128"/>
      <c r="D886" s="128"/>
      <c r="E886" s="128"/>
      <c r="F886" s="128"/>
      <c r="G886" s="128"/>
      <c r="H886" s="128"/>
      <c r="I886" s="271"/>
    </row>
    <row r="887">
      <c r="A887" s="272"/>
      <c r="B887" s="128"/>
      <c r="C887" s="128"/>
      <c r="D887" s="128"/>
      <c r="E887" s="128"/>
      <c r="F887" s="128"/>
      <c r="G887" s="128"/>
      <c r="H887" s="128"/>
      <c r="I887" s="271"/>
    </row>
    <row r="888">
      <c r="A888" s="272"/>
      <c r="B888" s="128"/>
      <c r="C888" s="128"/>
      <c r="D888" s="128"/>
      <c r="E888" s="128"/>
      <c r="F888" s="128"/>
      <c r="G888" s="128"/>
      <c r="H888" s="128"/>
      <c r="I888" s="271"/>
    </row>
    <row r="889">
      <c r="A889" s="272"/>
      <c r="B889" s="128"/>
      <c r="C889" s="128"/>
      <c r="D889" s="128"/>
      <c r="E889" s="128"/>
      <c r="F889" s="128"/>
      <c r="G889" s="128"/>
      <c r="H889" s="128"/>
      <c r="I889" s="271"/>
    </row>
    <row r="890">
      <c r="A890" s="272"/>
      <c r="B890" s="128"/>
      <c r="C890" s="128"/>
      <c r="D890" s="128"/>
      <c r="E890" s="128"/>
      <c r="F890" s="128"/>
      <c r="G890" s="128"/>
      <c r="H890" s="128"/>
      <c r="I890" s="271"/>
    </row>
    <row r="891">
      <c r="A891" s="272"/>
      <c r="B891" s="128"/>
      <c r="C891" s="128"/>
      <c r="D891" s="128"/>
      <c r="E891" s="128"/>
      <c r="F891" s="128"/>
      <c r="G891" s="128"/>
      <c r="H891" s="128"/>
      <c r="I891" s="271"/>
    </row>
    <row r="892">
      <c r="A892" s="272"/>
      <c r="B892" s="128"/>
      <c r="C892" s="128"/>
      <c r="D892" s="128"/>
      <c r="E892" s="128"/>
      <c r="F892" s="128"/>
      <c r="G892" s="128"/>
      <c r="H892" s="128"/>
      <c r="I892" s="271"/>
    </row>
    <row r="893">
      <c r="A893" s="272"/>
      <c r="B893" s="128"/>
      <c r="C893" s="128"/>
      <c r="D893" s="128"/>
      <c r="E893" s="128"/>
      <c r="F893" s="128"/>
      <c r="G893" s="128"/>
      <c r="H893" s="128"/>
      <c r="I893" s="271"/>
    </row>
    <row r="894">
      <c r="A894" s="272"/>
      <c r="B894" s="128"/>
      <c r="C894" s="128"/>
      <c r="D894" s="128"/>
      <c r="E894" s="128"/>
      <c r="F894" s="128"/>
      <c r="G894" s="128"/>
      <c r="H894" s="128"/>
      <c r="I894" s="271"/>
    </row>
    <row r="895">
      <c r="A895" s="272"/>
      <c r="B895" s="128"/>
      <c r="C895" s="128"/>
      <c r="D895" s="128"/>
      <c r="E895" s="128"/>
      <c r="F895" s="128"/>
      <c r="G895" s="128"/>
      <c r="H895" s="128"/>
      <c r="I895" s="271"/>
    </row>
    <row r="896">
      <c r="A896" s="272"/>
      <c r="B896" s="128"/>
      <c r="C896" s="128"/>
      <c r="D896" s="128"/>
      <c r="E896" s="128"/>
      <c r="F896" s="128"/>
      <c r="G896" s="128"/>
      <c r="H896" s="128"/>
      <c r="I896" s="271"/>
    </row>
    <row r="897">
      <c r="A897" s="272"/>
      <c r="B897" s="128"/>
      <c r="C897" s="128"/>
      <c r="D897" s="128"/>
      <c r="E897" s="128"/>
      <c r="F897" s="128"/>
      <c r="G897" s="128"/>
      <c r="H897" s="128"/>
      <c r="I897" s="271"/>
    </row>
    <row r="898">
      <c r="A898" s="272"/>
      <c r="B898" s="128"/>
      <c r="C898" s="128"/>
      <c r="D898" s="128"/>
      <c r="E898" s="128"/>
      <c r="F898" s="128"/>
      <c r="G898" s="128"/>
      <c r="H898" s="128"/>
      <c r="I898" s="271"/>
    </row>
    <row r="899">
      <c r="A899" s="272"/>
      <c r="B899" s="128"/>
      <c r="C899" s="128"/>
      <c r="D899" s="128"/>
      <c r="E899" s="128"/>
      <c r="F899" s="128"/>
      <c r="G899" s="128"/>
      <c r="H899" s="128"/>
      <c r="I899" s="271"/>
    </row>
    <row r="900">
      <c r="A900" s="272"/>
      <c r="B900" s="128"/>
      <c r="C900" s="128"/>
      <c r="D900" s="128"/>
      <c r="E900" s="128"/>
      <c r="F900" s="128"/>
      <c r="G900" s="128"/>
      <c r="H900" s="128"/>
      <c r="I900" s="271"/>
    </row>
    <row r="901">
      <c r="A901" s="272"/>
      <c r="B901" s="128"/>
      <c r="C901" s="128"/>
      <c r="D901" s="128"/>
      <c r="E901" s="128"/>
      <c r="F901" s="128"/>
      <c r="G901" s="128"/>
      <c r="H901" s="128"/>
      <c r="I901" s="271"/>
    </row>
    <row r="902">
      <c r="A902" s="272"/>
      <c r="B902" s="128"/>
      <c r="C902" s="128"/>
      <c r="D902" s="128"/>
      <c r="E902" s="128"/>
      <c r="F902" s="128"/>
      <c r="G902" s="128"/>
      <c r="H902" s="128"/>
      <c r="I902" s="271"/>
    </row>
    <row r="903">
      <c r="A903" s="272"/>
      <c r="B903" s="128"/>
      <c r="C903" s="128"/>
      <c r="D903" s="128"/>
      <c r="E903" s="128"/>
      <c r="F903" s="128"/>
      <c r="G903" s="128"/>
      <c r="H903" s="128"/>
      <c r="I903" s="271"/>
    </row>
    <row r="904">
      <c r="A904" s="272"/>
      <c r="B904" s="128"/>
      <c r="C904" s="128"/>
      <c r="D904" s="128"/>
      <c r="E904" s="128"/>
      <c r="F904" s="128"/>
      <c r="G904" s="128"/>
      <c r="H904" s="128"/>
      <c r="I904" s="271"/>
    </row>
    <row r="905">
      <c r="A905" s="272"/>
      <c r="B905" s="128"/>
      <c r="C905" s="128"/>
      <c r="D905" s="128"/>
      <c r="E905" s="128"/>
      <c r="F905" s="128"/>
      <c r="G905" s="128"/>
      <c r="H905" s="128"/>
      <c r="I905" s="271"/>
    </row>
    <row r="906">
      <c r="A906" s="272"/>
      <c r="B906" s="128"/>
      <c r="C906" s="128"/>
      <c r="D906" s="128"/>
      <c r="E906" s="128"/>
      <c r="F906" s="128"/>
      <c r="G906" s="128"/>
      <c r="H906" s="128"/>
      <c r="I906" s="271"/>
    </row>
    <row r="907">
      <c r="A907" s="272"/>
      <c r="B907" s="128"/>
      <c r="C907" s="128"/>
      <c r="D907" s="128"/>
      <c r="E907" s="128"/>
      <c r="F907" s="128"/>
      <c r="G907" s="128"/>
      <c r="H907" s="128"/>
      <c r="I907" s="271"/>
    </row>
    <row r="908">
      <c r="A908" s="272"/>
      <c r="B908" s="128"/>
      <c r="C908" s="128"/>
      <c r="D908" s="128"/>
      <c r="E908" s="128"/>
      <c r="F908" s="128"/>
      <c r="G908" s="128"/>
      <c r="H908" s="128"/>
      <c r="I908" s="271"/>
    </row>
    <row r="909">
      <c r="A909" s="272"/>
      <c r="B909" s="128"/>
      <c r="C909" s="128"/>
      <c r="D909" s="128"/>
      <c r="E909" s="128"/>
      <c r="F909" s="128"/>
      <c r="G909" s="128"/>
      <c r="H909" s="128"/>
      <c r="I909" s="271"/>
    </row>
    <row r="910">
      <c r="A910" s="272"/>
      <c r="B910" s="128"/>
      <c r="C910" s="128"/>
      <c r="D910" s="128"/>
      <c r="E910" s="128"/>
      <c r="F910" s="128"/>
      <c r="G910" s="128"/>
      <c r="H910" s="128"/>
      <c r="I910" s="271"/>
    </row>
    <row r="911">
      <c r="A911" s="272"/>
      <c r="B911" s="128"/>
      <c r="C911" s="128"/>
      <c r="D911" s="128"/>
      <c r="E911" s="128"/>
      <c r="F911" s="128"/>
      <c r="G911" s="128"/>
      <c r="H911" s="128"/>
      <c r="I911" s="271"/>
    </row>
    <row r="912">
      <c r="A912" s="272"/>
      <c r="B912" s="128"/>
      <c r="C912" s="128"/>
      <c r="D912" s="128"/>
      <c r="E912" s="128"/>
      <c r="F912" s="128"/>
      <c r="G912" s="128"/>
      <c r="H912" s="128"/>
      <c r="I912" s="271"/>
    </row>
    <row r="913">
      <c r="A913" s="272"/>
      <c r="B913" s="128"/>
      <c r="C913" s="128"/>
      <c r="D913" s="128"/>
      <c r="E913" s="128"/>
      <c r="F913" s="128"/>
      <c r="G913" s="128"/>
      <c r="H913" s="128"/>
      <c r="I913" s="271"/>
    </row>
    <row r="914">
      <c r="A914" s="272"/>
      <c r="B914" s="128"/>
      <c r="C914" s="128"/>
      <c r="D914" s="128"/>
      <c r="E914" s="128"/>
      <c r="F914" s="128"/>
      <c r="G914" s="128"/>
      <c r="H914" s="128"/>
      <c r="I914" s="271"/>
    </row>
    <row r="915">
      <c r="A915" s="272"/>
      <c r="B915" s="128"/>
      <c r="C915" s="128"/>
      <c r="D915" s="128"/>
      <c r="E915" s="128"/>
      <c r="F915" s="128"/>
      <c r="G915" s="128"/>
      <c r="H915" s="128"/>
      <c r="I915" s="271"/>
    </row>
    <row r="916">
      <c r="A916" s="272"/>
      <c r="B916" s="128"/>
      <c r="C916" s="128"/>
      <c r="D916" s="128"/>
      <c r="E916" s="128"/>
      <c r="F916" s="128"/>
      <c r="G916" s="128"/>
      <c r="H916" s="128"/>
      <c r="I916" s="271"/>
    </row>
    <row r="917">
      <c r="A917" s="272"/>
      <c r="B917" s="128"/>
      <c r="C917" s="128"/>
      <c r="D917" s="128"/>
      <c r="E917" s="128"/>
      <c r="F917" s="128"/>
      <c r="G917" s="128"/>
      <c r="H917" s="128"/>
      <c r="I917" s="271"/>
    </row>
    <row r="918">
      <c r="A918" s="272"/>
      <c r="B918" s="128"/>
      <c r="C918" s="128"/>
      <c r="D918" s="128"/>
      <c r="E918" s="128"/>
      <c r="F918" s="128"/>
      <c r="G918" s="128"/>
      <c r="H918" s="128"/>
      <c r="I918" s="271"/>
    </row>
    <row r="919">
      <c r="A919" s="272"/>
      <c r="B919" s="128"/>
      <c r="C919" s="128"/>
      <c r="D919" s="128"/>
      <c r="E919" s="128"/>
      <c r="F919" s="128"/>
      <c r="G919" s="128"/>
      <c r="H919" s="128"/>
      <c r="I919" s="271"/>
    </row>
    <row r="920">
      <c r="A920" s="272"/>
      <c r="B920" s="128"/>
      <c r="C920" s="128"/>
      <c r="D920" s="128"/>
      <c r="E920" s="128"/>
      <c r="F920" s="128"/>
      <c r="G920" s="128"/>
      <c r="H920" s="128"/>
      <c r="I920" s="271"/>
    </row>
    <row r="921">
      <c r="A921" s="272"/>
      <c r="B921" s="128"/>
      <c r="C921" s="128"/>
      <c r="D921" s="128"/>
      <c r="E921" s="128"/>
      <c r="F921" s="128"/>
      <c r="G921" s="128"/>
      <c r="H921" s="128"/>
      <c r="I921" s="271"/>
    </row>
    <row r="922">
      <c r="A922" s="272"/>
      <c r="B922" s="128"/>
      <c r="C922" s="128"/>
      <c r="D922" s="128"/>
      <c r="E922" s="128"/>
      <c r="F922" s="128"/>
      <c r="G922" s="128"/>
      <c r="H922" s="128"/>
      <c r="I922" s="271"/>
    </row>
    <row r="923">
      <c r="A923" s="272"/>
      <c r="B923" s="128"/>
      <c r="C923" s="128"/>
      <c r="D923" s="128"/>
      <c r="E923" s="128"/>
      <c r="F923" s="128"/>
      <c r="G923" s="128"/>
      <c r="H923" s="128"/>
      <c r="I923" s="271"/>
    </row>
    <row r="924">
      <c r="A924" s="272"/>
      <c r="B924" s="128"/>
      <c r="C924" s="128"/>
      <c r="D924" s="128"/>
      <c r="E924" s="128"/>
      <c r="F924" s="128"/>
      <c r="G924" s="128"/>
      <c r="H924" s="128"/>
      <c r="I924" s="271"/>
    </row>
    <row r="925">
      <c r="A925" s="272"/>
      <c r="B925" s="128"/>
      <c r="C925" s="128"/>
      <c r="D925" s="128"/>
      <c r="E925" s="128"/>
      <c r="F925" s="128"/>
      <c r="G925" s="128"/>
      <c r="H925" s="128"/>
      <c r="I925" s="271"/>
    </row>
    <row r="926">
      <c r="A926" s="272"/>
      <c r="B926" s="128"/>
      <c r="C926" s="128"/>
      <c r="D926" s="128"/>
      <c r="E926" s="128"/>
      <c r="F926" s="128"/>
      <c r="G926" s="128"/>
      <c r="H926" s="128"/>
      <c r="I926" s="271"/>
    </row>
    <row r="927">
      <c r="A927" s="272"/>
      <c r="B927" s="128"/>
      <c r="C927" s="128"/>
      <c r="D927" s="128"/>
      <c r="E927" s="128"/>
      <c r="F927" s="128"/>
      <c r="G927" s="128"/>
      <c r="H927" s="128"/>
      <c r="I927" s="271"/>
    </row>
    <row r="928">
      <c r="A928" s="272"/>
      <c r="B928" s="128"/>
      <c r="C928" s="128"/>
      <c r="D928" s="128"/>
      <c r="E928" s="128"/>
      <c r="F928" s="128"/>
      <c r="G928" s="128"/>
      <c r="H928" s="128"/>
      <c r="I928" s="271"/>
    </row>
    <row r="929">
      <c r="A929" s="272"/>
      <c r="B929" s="128"/>
      <c r="C929" s="128"/>
      <c r="D929" s="128"/>
      <c r="E929" s="128"/>
      <c r="F929" s="128"/>
      <c r="G929" s="128"/>
      <c r="H929" s="128"/>
      <c r="I929" s="271"/>
    </row>
    <row r="930">
      <c r="A930" s="272"/>
      <c r="B930" s="128"/>
      <c r="C930" s="128"/>
      <c r="D930" s="128"/>
      <c r="E930" s="128"/>
      <c r="F930" s="128"/>
      <c r="G930" s="128"/>
      <c r="H930" s="128"/>
      <c r="I930" s="271"/>
    </row>
    <row r="931">
      <c r="A931" s="272"/>
      <c r="B931" s="128"/>
      <c r="C931" s="128"/>
      <c r="D931" s="128"/>
      <c r="E931" s="128"/>
      <c r="F931" s="128"/>
      <c r="G931" s="128"/>
      <c r="H931" s="128"/>
      <c r="I931" s="271"/>
    </row>
    <row r="932">
      <c r="A932" s="272"/>
      <c r="B932" s="128"/>
      <c r="C932" s="128"/>
      <c r="D932" s="128"/>
      <c r="E932" s="128"/>
      <c r="F932" s="128"/>
      <c r="G932" s="128"/>
      <c r="H932" s="128"/>
      <c r="I932" s="271"/>
    </row>
    <row r="933">
      <c r="A933" s="272"/>
      <c r="B933" s="128"/>
      <c r="C933" s="128"/>
      <c r="D933" s="128"/>
      <c r="E933" s="128"/>
      <c r="F933" s="128"/>
      <c r="G933" s="128"/>
      <c r="H933" s="128"/>
      <c r="I933" s="271"/>
    </row>
    <row r="934">
      <c r="A934" s="272"/>
      <c r="B934" s="128"/>
      <c r="C934" s="128"/>
      <c r="D934" s="128"/>
      <c r="E934" s="128"/>
      <c r="F934" s="128"/>
      <c r="G934" s="128"/>
      <c r="H934" s="128"/>
      <c r="I934" s="271"/>
    </row>
    <row r="935">
      <c r="A935" s="272"/>
      <c r="B935" s="128"/>
      <c r="C935" s="128"/>
      <c r="D935" s="128"/>
      <c r="E935" s="128"/>
      <c r="F935" s="128"/>
      <c r="G935" s="128"/>
      <c r="H935" s="128"/>
      <c r="I935" s="271"/>
    </row>
    <row r="936">
      <c r="A936" s="272"/>
      <c r="B936" s="128"/>
      <c r="C936" s="128"/>
      <c r="D936" s="128"/>
      <c r="E936" s="128"/>
      <c r="F936" s="128"/>
      <c r="G936" s="128"/>
      <c r="H936" s="128"/>
      <c r="I936" s="271"/>
    </row>
    <row r="937">
      <c r="A937" s="272"/>
      <c r="B937" s="128"/>
      <c r="C937" s="128"/>
      <c r="D937" s="128"/>
      <c r="E937" s="128"/>
      <c r="F937" s="128"/>
      <c r="G937" s="128"/>
      <c r="H937" s="128"/>
      <c r="I937" s="271"/>
    </row>
    <row r="938">
      <c r="A938" s="272"/>
      <c r="B938" s="128"/>
      <c r="C938" s="128"/>
      <c r="D938" s="128"/>
      <c r="E938" s="128"/>
      <c r="F938" s="128"/>
      <c r="G938" s="128"/>
      <c r="H938" s="128"/>
      <c r="I938" s="271"/>
    </row>
    <row r="939">
      <c r="A939" s="272"/>
      <c r="B939" s="128"/>
      <c r="C939" s="128"/>
      <c r="D939" s="128"/>
      <c r="E939" s="128"/>
      <c r="F939" s="128"/>
      <c r="G939" s="128"/>
      <c r="H939" s="128"/>
      <c r="I939" s="271"/>
    </row>
    <row r="940">
      <c r="A940" s="272"/>
      <c r="B940" s="128"/>
      <c r="C940" s="128"/>
      <c r="D940" s="128"/>
      <c r="E940" s="128"/>
      <c r="F940" s="128"/>
      <c r="G940" s="128"/>
      <c r="H940" s="128"/>
      <c r="I940" s="271"/>
    </row>
    <row r="941">
      <c r="A941" s="272"/>
      <c r="B941" s="128"/>
      <c r="C941" s="128"/>
      <c r="D941" s="128"/>
      <c r="E941" s="128"/>
      <c r="F941" s="128"/>
      <c r="G941" s="128"/>
      <c r="H941" s="128"/>
      <c r="I941" s="271"/>
    </row>
    <row r="942">
      <c r="A942" s="272"/>
      <c r="B942" s="128"/>
      <c r="C942" s="128"/>
      <c r="D942" s="128"/>
      <c r="E942" s="128"/>
      <c r="F942" s="128"/>
      <c r="G942" s="128"/>
      <c r="H942" s="128"/>
      <c r="I942" s="271"/>
    </row>
    <row r="943">
      <c r="A943" s="272"/>
      <c r="B943" s="128"/>
      <c r="C943" s="128"/>
      <c r="D943" s="128"/>
      <c r="E943" s="128"/>
      <c r="F943" s="128"/>
      <c r="G943" s="128"/>
      <c r="H943" s="128"/>
      <c r="I943" s="271"/>
    </row>
    <row r="944">
      <c r="A944" s="272"/>
      <c r="B944" s="128"/>
      <c r="C944" s="128"/>
      <c r="D944" s="128"/>
      <c r="E944" s="128"/>
      <c r="F944" s="128"/>
      <c r="G944" s="128"/>
      <c r="H944" s="128"/>
      <c r="I944" s="271"/>
    </row>
    <row r="945">
      <c r="A945" s="272"/>
      <c r="B945" s="128"/>
      <c r="C945" s="128"/>
      <c r="D945" s="128"/>
      <c r="E945" s="128"/>
      <c r="F945" s="128"/>
      <c r="G945" s="128"/>
      <c r="H945" s="128"/>
      <c r="I945" s="271"/>
    </row>
    <row r="946">
      <c r="A946" s="272"/>
      <c r="B946" s="128"/>
      <c r="C946" s="128"/>
      <c r="D946" s="128"/>
      <c r="E946" s="128"/>
      <c r="F946" s="128"/>
      <c r="G946" s="128"/>
      <c r="H946" s="128"/>
      <c r="I946" s="271"/>
    </row>
    <row r="947">
      <c r="A947" s="272"/>
      <c r="B947" s="128"/>
      <c r="C947" s="128"/>
      <c r="D947" s="128"/>
      <c r="E947" s="128"/>
      <c r="F947" s="128"/>
      <c r="G947" s="128"/>
      <c r="H947" s="128"/>
      <c r="I947" s="271"/>
    </row>
    <row r="948">
      <c r="A948" s="272"/>
      <c r="B948" s="128"/>
      <c r="C948" s="128"/>
      <c r="D948" s="128"/>
      <c r="E948" s="128"/>
      <c r="F948" s="128"/>
      <c r="G948" s="128"/>
      <c r="H948" s="128"/>
      <c r="I948" s="271"/>
    </row>
    <row r="949">
      <c r="A949" s="272"/>
      <c r="B949" s="128"/>
      <c r="C949" s="128"/>
      <c r="D949" s="128"/>
      <c r="E949" s="128"/>
      <c r="F949" s="128"/>
      <c r="G949" s="128"/>
      <c r="H949" s="128"/>
      <c r="I949" s="271"/>
    </row>
    <row r="950">
      <c r="A950" s="272"/>
      <c r="B950" s="128"/>
      <c r="C950" s="128"/>
      <c r="D950" s="128"/>
      <c r="E950" s="128"/>
      <c r="F950" s="128"/>
      <c r="G950" s="128"/>
      <c r="H950" s="128"/>
      <c r="I950" s="271"/>
    </row>
    <row r="951">
      <c r="A951" s="272"/>
      <c r="B951" s="128"/>
      <c r="C951" s="128"/>
      <c r="D951" s="128"/>
      <c r="E951" s="128"/>
      <c r="F951" s="128"/>
      <c r="G951" s="128"/>
      <c r="H951" s="128"/>
      <c r="I951" s="271"/>
    </row>
    <row r="952">
      <c r="A952" s="272"/>
      <c r="B952" s="128"/>
      <c r="C952" s="128"/>
      <c r="D952" s="128"/>
      <c r="E952" s="128"/>
      <c r="F952" s="128"/>
      <c r="G952" s="128"/>
      <c r="H952" s="128"/>
      <c r="I952" s="271"/>
    </row>
    <row r="953">
      <c r="A953" s="272"/>
      <c r="B953" s="128"/>
      <c r="C953" s="128"/>
      <c r="D953" s="128"/>
      <c r="E953" s="128"/>
      <c r="F953" s="128"/>
      <c r="G953" s="128"/>
      <c r="H953" s="128"/>
      <c r="I953" s="271"/>
    </row>
    <row r="954">
      <c r="A954" s="272"/>
      <c r="B954" s="128"/>
      <c r="C954" s="128"/>
      <c r="D954" s="128"/>
      <c r="E954" s="128"/>
      <c r="F954" s="128"/>
      <c r="G954" s="128"/>
      <c r="H954" s="128"/>
      <c r="I954" s="271"/>
    </row>
    <row r="955">
      <c r="A955" s="272"/>
      <c r="B955" s="128"/>
      <c r="C955" s="128"/>
      <c r="D955" s="128"/>
      <c r="E955" s="128"/>
      <c r="F955" s="128"/>
      <c r="G955" s="128"/>
      <c r="H955" s="128"/>
      <c r="I955" s="271"/>
    </row>
    <row r="956">
      <c r="A956" s="272"/>
      <c r="B956" s="128"/>
      <c r="C956" s="128"/>
      <c r="D956" s="128"/>
      <c r="E956" s="128"/>
      <c r="F956" s="128"/>
      <c r="G956" s="128"/>
      <c r="H956" s="128"/>
      <c r="I956" s="271"/>
    </row>
    <row r="957">
      <c r="A957" s="272"/>
      <c r="B957" s="128"/>
      <c r="C957" s="128"/>
      <c r="D957" s="128"/>
      <c r="E957" s="128"/>
      <c r="F957" s="128"/>
      <c r="G957" s="128"/>
      <c r="H957" s="128"/>
      <c r="I957" s="271"/>
    </row>
    <row r="958">
      <c r="A958" s="272"/>
      <c r="B958" s="128"/>
      <c r="C958" s="128"/>
      <c r="D958" s="128"/>
      <c r="E958" s="128"/>
      <c r="F958" s="128"/>
      <c r="G958" s="128"/>
      <c r="H958" s="128"/>
      <c r="I958" s="271"/>
    </row>
    <row r="959">
      <c r="A959" s="272"/>
      <c r="B959" s="128"/>
      <c r="C959" s="128"/>
      <c r="D959" s="128"/>
      <c r="E959" s="128"/>
      <c r="F959" s="128"/>
      <c r="G959" s="128"/>
      <c r="H959" s="128"/>
      <c r="I959" s="271"/>
    </row>
    <row r="960">
      <c r="A960" s="272"/>
      <c r="B960" s="128"/>
      <c r="C960" s="128"/>
      <c r="D960" s="128"/>
      <c r="E960" s="128"/>
      <c r="F960" s="128"/>
      <c r="G960" s="128"/>
      <c r="H960" s="128"/>
      <c r="I960" s="271"/>
    </row>
    <row r="961">
      <c r="A961" s="272"/>
      <c r="B961" s="128"/>
      <c r="C961" s="128"/>
      <c r="D961" s="128"/>
      <c r="E961" s="128"/>
      <c r="F961" s="128"/>
      <c r="G961" s="128"/>
      <c r="H961" s="128"/>
      <c r="I961" s="271"/>
    </row>
    <row r="962">
      <c r="A962" s="272"/>
      <c r="B962" s="128"/>
      <c r="C962" s="128"/>
      <c r="D962" s="128"/>
      <c r="E962" s="128"/>
      <c r="F962" s="128"/>
      <c r="G962" s="128"/>
      <c r="H962" s="128"/>
      <c r="I962" s="271"/>
    </row>
    <row r="963">
      <c r="A963" s="307"/>
      <c r="B963" s="308"/>
      <c r="C963" s="308"/>
      <c r="D963" s="308"/>
      <c r="E963" s="308"/>
      <c r="F963" s="308"/>
      <c r="G963" s="308"/>
      <c r="H963" s="308"/>
      <c r="I963" s="309"/>
    </row>
  </sheetData>
  <mergeCells count="14">
    <mergeCell ref="I213:J213"/>
    <mergeCell ref="K213:L213"/>
    <mergeCell ref="C213:D213"/>
    <mergeCell ref="A213:B213"/>
    <mergeCell ref="G213:H213"/>
    <mergeCell ref="E213:F213"/>
    <mergeCell ref="A212:L212"/>
    <mergeCell ref="K52:L52"/>
    <mergeCell ref="K64:L64"/>
    <mergeCell ref="A52:H52"/>
    <mergeCell ref="A37:H37"/>
    <mergeCell ref="A35:H35"/>
    <mergeCell ref="A66:H66"/>
    <mergeCell ref="K77:L77"/>
  </mergeCells>
  <conditionalFormatting sqref="A1:A32 A33:A36 A49 B49:B51 A64 A78:A79 A149 B150 A151:A963 C213:C214 E213:E214 G213:G214 I213:I214 K213:K214">
    <cfRule type="notContainsBlanks" dxfId="1" priority="1">
      <formula>LEN(TRIM(A1))&gt;0</formula>
    </cfRule>
  </conditionalFormatting>
  <conditionalFormatting sqref="A1:A32 A33:A36 A49 B49:B51 A64 A78:A79 A149 B150 A151:A963 C213:C214 E213:E214 G213:G214 I213:I214 K213:K214">
    <cfRule type="timePeriod" dxfId="1" priority="2" timePeriod="today"/>
  </conditionalFormatting>
  <drawing r:id="rId1"/>
</worksheet>
</file>